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https://enframe.sharepoint.com/sites/Customer/CovMAT/Framework - Phase 3/ITT/Final/"/>
    </mc:Choice>
  </mc:AlternateContent>
  <xr:revisionPtr revIDLastSave="10" documentId="13_ncr:1_{84B8ECD1-2CFD-0946-B50A-C2381A8B86BA}" xr6:coauthVersionLast="47" xr6:coauthVersionMax="47" xr10:uidLastSave="{595B34B6-1DB2-B54F-95FF-E6B4FFD51C32}"/>
  <bookViews>
    <workbookView xWindow="660" yWindow="500" windowWidth="37740" windowHeight="21100" xr2:uid="{73FF8AC0-CAA7-0940-AB2A-D559C4BF9F9A}"/>
  </bookViews>
  <sheets>
    <sheet name="Report Summary" sheetId="3" r:id="rId1"/>
    <sheet name="Framework Transactions" sheetId="1" r:id="rId2"/>
    <sheet name="Completion Guidelin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0" i="3"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3" i="1"/>
  <c r="P42" i="1" s="1"/>
  <c r="O42" i="1" l="1"/>
  <c r="C9" i="3" s="1"/>
  <c r="F8" i="1"/>
  <c r="L5" i="1"/>
  <c r="H9" i="1"/>
  <c r="H7" i="1"/>
  <c r="H4" i="1"/>
  <c r="H42" i="1" s="1"/>
</calcChain>
</file>

<file path=xl/sharedStrings.xml><?xml version="1.0" encoding="utf-8"?>
<sst xmlns="http://schemas.openxmlformats.org/spreadsheetml/2006/main" count="179" uniqueCount="139">
  <si>
    <t>MANAGEMENT INFORMATION REPORT</t>
  </si>
  <si>
    <t>Service Commencement Date</t>
  </si>
  <si>
    <t>Lot/Sub-lot</t>
  </si>
  <si>
    <t>Ref No</t>
  </si>
  <si>
    <t>Service End Date</t>
  </si>
  <si>
    <t>Brief Description of Goods / Services</t>
  </si>
  <si>
    <t>Invoice No</t>
  </si>
  <si>
    <t>Date Invoiced</t>
  </si>
  <si>
    <t>Single Payment</t>
  </si>
  <si>
    <t>Monthly</t>
  </si>
  <si>
    <t>Payment type</t>
  </si>
  <si>
    <t>Quarterly</t>
  </si>
  <si>
    <t>Annually</t>
  </si>
  <si>
    <t>L1</t>
  </si>
  <si>
    <t>L6 SL1</t>
  </si>
  <si>
    <t>L6 SL2</t>
  </si>
  <si>
    <t>L2 SL2</t>
  </si>
  <si>
    <t>L8</t>
  </si>
  <si>
    <t>L7</t>
  </si>
  <si>
    <t>L4</t>
  </si>
  <si>
    <t>Example 1 MAT</t>
  </si>
  <si>
    <t>EN-EX1-ICTFC-0422</t>
  </si>
  <si>
    <t>Annual license for Library software</t>
  </si>
  <si>
    <t>Managed Service - 3 year with possibility to extend by 2 years</t>
  </si>
  <si>
    <t>Managed Service - 5 year contract</t>
  </si>
  <si>
    <t>Migration of all schools to cloud- based servers, Azure and O365</t>
  </si>
  <si>
    <t>Servers, SAN and Backup Solution (including installation)</t>
  </si>
  <si>
    <t>Report compiled by:</t>
  </si>
  <si>
    <t>Date:</t>
  </si>
  <si>
    <t xml:space="preserve">Interactive whiteboards and hall multimedia </t>
  </si>
  <si>
    <t>Bi-Annually</t>
  </si>
  <si>
    <t>Expected Payment Month</t>
  </si>
  <si>
    <t>As quoted in the Further Competition</t>
  </si>
  <si>
    <t xml:space="preserve">Format is Lxx SLx e.g. L2 SL2 </t>
  </si>
  <si>
    <t>Public Sector Body Name</t>
  </si>
  <si>
    <t>L2 SL1</t>
  </si>
  <si>
    <t>Monthly software subscription for "The Best" software (Annual Contract paid monthly)</t>
  </si>
  <si>
    <t>Status</t>
  </si>
  <si>
    <t>Logged by</t>
  </si>
  <si>
    <t>Date Logged</t>
  </si>
  <si>
    <t>Owner</t>
  </si>
  <si>
    <t>Comments</t>
  </si>
  <si>
    <t>Reference No</t>
  </si>
  <si>
    <t>Description of Complaint</t>
  </si>
  <si>
    <t>Description of Incident</t>
  </si>
  <si>
    <t>Incident Date</t>
  </si>
  <si>
    <t xml:space="preserve">Total amount invoiced for the period: </t>
  </si>
  <si>
    <t>Complaints</t>
  </si>
  <si>
    <t>Data Breaches</t>
  </si>
  <si>
    <t>1.</t>
  </si>
  <si>
    <t>2.</t>
  </si>
  <si>
    <t>3.</t>
  </si>
  <si>
    <t>4.</t>
  </si>
  <si>
    <t>5.</t>
  </si>
  <si>
    <t>6.</t>
  </si>
  <si>
    <t>7.</t>
  </si>
  <si>
    <t>enFrame Further Competition reference number</t>
  </si>
  <si>
    <t>Apr, Jul, Oct, Jan</t>
  </si>
  <si>
    <t>May</t>
  </si>
  <si>
    <t>Jul, Jan</t>
  </si>
  <si>
    <t>Oct, Jan, Apr, July</t>
  </si>
  <si>
    <t>May-22</t>
  </si>
  <si>
    <t>Oct-22</t>
  </si>
  <si>
    <t>Aug-22</t>
  </si>
  <si>
    <t>Jun-22</t>
  </si>
  <si>
    <t>Example 2 MAT</t>
  </si>
  <si>
    <t>Example 3 MAT</t>
  </si>
  <si>
    <t>EN-EX2-ICTFC-0422</t>
  </si>
  <si>
    <t>EN-EX3-ICTFC-0422</t>
  </si>
  <si>
    <t>EN-EX3-ICTFC-0722</t>
  </si>
  <si>
    <t>Dec-22</t>
  </si>
  <si>
    <t>Example 4 MAT</t>
  </si>
  <si>
    <t>EN-EX4-ICTFC-0422</t>
  </si>
  <si>
    <t>Example 5 MAT</t>
  </si>
  <si>
    <t>EN-EX5-ICTFC-0422</t>
  </si>
  <si>
    <t>INV-XXX</t>
  </si>
  <si>
    <t>INV-YYY</t>
  </si>
  <si>
    <t>INV-ZZZ</t>
  </si>
  <si>
    <t>Total</t>
  </si>
  <si>
    <t>A Name</t>
  </si>
  <si>
    <t>Reporting Type:</t>
  </si>
  <si>
    <t>C-123456</t>
  </si>
  <si>
    <t>Customer has complained…..</t>
  </si>
  <si>
    <t>Steps to resolve / Comments</t>
  </si>
  <si>
    <t>Bob Smith (CEO of Example 1 MAT)</t>
  </si>
  <si>
    <t>Closed</t>
  </si>
  <si>
    <t>Provided schedule of planned Service Review Meeting dates for year and named Service Delivery Manager</t>
  </si>
  <si>
    <t>The purpose of this report is for:</t>
  </si>
  <si>
    <t>●</t>
  </si>
  <si>
    <t>Management Fee Due</t>
  </si>
  <si>
    <t>The payment periods are:</t>
  </si>
  <si>
    <r>
      <t xml:space="preserve">Panel members must submit an MI report by the </t>
    </r>
    <r>
      <rPr>
        <b/>
        <sz val="11"/>
        <color theme="1"/>
        <rFont val="Calibri-Light"/>
      </rPr>
      <t>Report Due Date</t>
    </r>
    <r>
      <rPr>
        <sz val="11"/>
        <color theme="1"/>
        <rFont val="Calibri-Light"/>
      </rPr>
      <t xml:space="preserve"> for the relevant quarterly Payment Period.</t>
    </r>
  </si>
  <si>
    <t>Report Completion Notes</t>
  </si>
  <si>
    <t>Service End Date can be approximate if not known (e.g. if the project timescales to implement the solution is not finalised).</t>
  </si>
  <si>
    <t>Framework Management Charge due:</t>
  </si>
  <si>
    <t>Information and Guidelines</t>
  </si>
  <si>
    <t>Email Address:</t>
  </si>
  <si>
    <t>enFrame to maintain a full and updated list of all ICT Framework customers, their contract start and end dates, and the total cost of the contract (so we can measure against the framework threshold).</t>
  </si>
  <si>
    <r>
      <rPr>
        <b/>
        <sz val="9"/>
        <color rgb="FFFF0000"/>
        <rFont val="Calibri-Light"/>
      </rPr>
      <t>Important</t>
    </r>
    <r>
      <rPr>
        <sz val="9"/>
        <color rgb="FFFF0000"/>
        <rFont val="Calibri-Light"/>
      </rPr>
      <t>: Complete columns M to O if you have invoiced a Framework Customer within the payment period</t>
    </r>
  </si>
  <si>
    <t>There is no time limit for the delivery of goods/services that have been procured under the framework, as long as the terms by which they were procured does not change.</t>
  </si>
  <si>
    <r>
      <t xml:space="preserve">The FMC is specified for each Further Competition in the </t>
    </r>
    <r>
      <rPr>
        <b/>
        <sz val="11"/>
        <color theme="1"/>
        <rFont val="Calibri-Light"/>
      </rPr>
      <t>Summary Table</t>
    </r>
    <r>
      <rPr>
        <sz val="11"/>
        <color theme="1"/>
        <rFont val="Calibri-Light"/>
        <family val="2"/>
      </rPr>
      <t xml:space="preserve"> in  </t>
    </r>
    <r>
      <rPr>
        <b/>
        <sz val="11"/>
        <color theme="1"/>
        <rFont val="Calibri-Light"/>
      </rPr>
      <t>Volume 1:  Further Competition Guidance and Process</t>
    </r>
    <r>
      <rPr>
        <sz val="11"/>
        <color theme="1"/>
        <rFont val="Calibri-Light"/>
        <family val="2"/>
      </rPr>
      <t>, and is usually:</t>
    </r>
  </si>
  <si>
    <t>The Supplier to let enFrame know what Framework Management Charge (FMC or Charge) is due and when.</t>
  </si>
  <si>
    <t>The Framework Management Charge (FMC or Charge)</t>
  </si>
  <si>
    <t>The Quarterly MI Report</t>
  </si>
  <si>
    <t>Customers wishing to purchase additional goods/services, or more of the same goods/services should run another Further Competition.</t>
  </si>
  <si>
    <t>Payment Period:</t>
  </si>
  <si>
    <t>Please email completed report to info@enframe.org.uk by the 7th of the month following the payment period</t>
  </si>
  <si>
    <r>
      <t xml:space="preserve">More information is available in </t>
    </r>
    <r>
      <rPr>
        <b/>
        <i/>
        <sz val="11"/>
        <color theme="1"/>
        <rFont val="Calibri-Light"/>
      </rPr>
      <t>Volume 5: Framework Agreement</t>
    </r>
    <r>
      <rPr>
        <i/>
        <sz val="11"/>
        <color theme="1"/>
        <rFont val="Calibri-Light"/>
      </rPr>
      <t xml:space="preserve">, </t>
    </r>
    <r>
      <rPr>
        <b/>
        <i/>
        <sz val="11"/>
        <color theme="1"/>
        <rFont val="Calibri-Light"/>
      </rPr>
      <t>Section 6: Management Information Reporting</t>
    </r>
    <r>
      <rPr>
        <i/>
        <sz val="11"/>
        <color theme="1"/>
        <rFont val="Calibri-Light"/>
      </rPr>
      <t xml:space="preserve">, </t>
    </r>
    <r>
      <rPr>
        <b/>
        <i/>
        <sz val="11"/>
        <color theme="1"/>
        <rFont val="Calibri-Light"/>
      </rPr>
      <t>Framework Management Charge</t>
    </r>
    <r>
      <rPr>
        <i/>
        <sz val="11"/>
        <color theme="1"/>
        <rFont val="Calibri-Light"/>
      </rPr>
      <t xml:space="preserve"> (6.18 - 6.23)</t>
    </r>
  </si>
  <si>
    <t xml:space="preserve">If there are a number or different goods and services for a single procurement, they should only be split into separate lines if necessary (Please use your discretion. We want to limit the amount of time you need to spend on admin wherever possible.) Goods/Services can be grouped together on the same line unless the information added to the columns is different (e.g. there is a different payment type, transaction fee, or lot). </t>
  </si>
  <si>
    <t>enFrame will provide you with the Further Competition Reference Number.</t>
  </si>
  <si>
    <t>If you have any problems filling in this report, please contact info@enframe.org.uk.</t>
  </si>
  <si>
    <t>Report must be completed quarterly and sent to info@enframe.org.uk by the 7th day of the month following the payment period (e.g. If the payment period is March – May, the report for that payment period is due on the 7th day of June.) If you are unable to complete this report on time for any reason, please email info@enframe.org.uk to let us know.</t>
  </si>
  <si>
    <t>Desktops and laptops for schools to be in place by commencement of managed service</t>
  </si>
  <si>
    <t>Company:</t>
  </si>
  <si>
    <r>
      <t xml:space="preserve">The FMC is the percentage (specified in Vol 1) of the agreed contractual cost (before any penalties are incurred), and is due for </t>
    </r>
    <r>
      <rPr>
        <sz val="11"/>
        <color theme="1"/>
        <rFont val="Calibri-Light"/>
      </rPr>
      <t>all</t>
    </r>
    <r>
      <rPr>
        <sz val="11"/>
        <color theme="1"/>
        <rFont val="Calibri-Light"/>
        <family val="2"/>
      </rPr>
      <t xml:space="preserve"> transactions where the framework is the mechanism used to procure those services/goods. The FMC is due for the entire contractual period that those goods/services are being delivered.</t>
    </r>
  </si>
  <si>
    <t>For example, If a customer has procured Software as a Service and has signed a 6-year contract with the Supplier, the FMC should be paid for 6 years.</t>
  </si>
  <si>
    <t xml:space="preserve">Interest will be payable on any late payments of the Framework Management Charge as per the Framework Agreement, and as set out in the Late Payment of Commercial Debts (Interest) Act 1998. </t>
  </si>
  <si>
    <t>Panel Members  must submit a quarterly MI report if they have invoiced a customer that has transacted through the ICT Framework  during the payment period or if there are any outstanding Framework Management Charges due or will be due.</t>
  </si>
  <si>
    <t>enFrame will invoice the Suppler for the Framework Management Charges due for that payment period plus VAT. Suppliers must pay the VAT on the FMC. Invoices must be paid within 30 days. If you are unable to pay the invoice, please contact your Framework Representative or email Eleanor on info@enframe.org.uk to discuss.</t>
  </si>
  <si>
    <t xml:space="preserve">Late submissions, failure to submit an MI report, or submitting an MI report with errors will result in an "MI failure". If there are 2 or more MI Failures in any 3 consecutive reporting periods, The Authorities Agent will charge the Supplier for the costs (an Admin Fee) of chasing the Supplier to provide the information. </t>
  </si>
  <si>
    <r>
      <t xml:space="preserve">More information on MI Reporting is available in </t>
    </r>
    <r>
      <rPr>
        <b/>
        <i/>
        <sz val="11"/>
        <color theme="1"/>
        <rFont val="Calibri-Light"/>
      </rPr>
      <t>Volume 5: Framework Agreement</t>
    </r>
    <r>
      <rPr>
        <i/>
        <sz val="11"/>
        <color theme="1"/>
        <rFont val="Calibri-Light"/>
      </rPr>
      <t>,</t>
    </r>
    <r>
      <rPr>
        <b/>
        <i/>
        <sz val="11"/>
        <color theme="1"/>
        <rFont val="Calibri-Light"/>
      </rPr>
      <t>Section 6: Management Information Reporting</t>
    </r>
    <r>
      <rPr>
        <i/>
        <sz val="11"/>
        <color theme="1"/>
        <rFont val="Calibri-Light"/>
      </rPr>
      <t xml:space="preserve">, and </t>
    </r>
    <r>
      <rPr>
        <b/>
        <i/>
        <sz val="11"/>
        <color theme="1"/>
        <rFont val="Calibri-Light"/>
      </rPr>
      <t xml:space="preserve">Volume 1: Further Competition Guidance and Process </t>
    </r>
    <r>
      <rPr>
        <i/>
        <sz val="11"/>
        <color theme="1"/>
        <rFont val="Calibri-Light"/>
      </rPr>
      <t>for each Further Competition.</t>
    </r>
  </si>
  <si>
    <r>
      <t xml:space="preserve">If  3 MI Failures occur in any 6 consecutive reporting periods the Authorities Agent shall be entitled to levy an additional charge and end the framework agreement with the Supplier. More information on MI failures and penalties is available in </t>
    </r>
    <r>
      <rPr>
        <b/>
        <sz val="11"/>
        <color theme="1"/>
        <rFont val="Calibri-Light"/>
      </rPr>
      <t>Volume 5: Framework Agreement</t>
    </r>
    <r>
      <rPr>
        <sz val="11"/>
        <color theme="1"/>
        <rFont val="Calibri-Light"/>
        <family val="2"/>
      </rPr>
      <t xml:space="preserve">, </t>
    </r>
    <r>
      <rPr>
        <b/>
        <sz val="11"/>
        <color theme="1"/>
        <rFont val="Calibri-Light"/>
      </rPr>
      <t>Section 6: Management Information Reporting</t>
    </r>
    <r>
      <rPr>
        <sz val="11"/>
        <color theme="1"/>
        <rFont val="Calibri-Light"/>
        <family val="2"/>
      </rPr>
      <t xml:space="preserve">, </t>
    </r>
    <r>
      <rPr>
        <b/>
        <sz val="11"/>
        <color theme="1"/>
        <rFont val="Calibri-Light"/>
      </rPr>
      <t>Admin Fees</t>
    </r>
    <r>
      <rPr>
        <sz val="11"/>
        <color theme="1"/>
        <rFont val="Calibri-Light"/>
        <family val="2"/>
      </rPr>
      <t xml:space="preserve"> (6.9 - 6.17). </t>
    </r>
  </si>
  <si>
    <t>Document Version Control</t>
  </si>
  <si>
    <t>Date</t>
  </si>
  <si>
    <t>Updated by</t>
  </si>
  <si>
    <t>Version No</t>
  </si>
  <si>
    <t>Eleanor Platt</t>
  </si>
  <si>
    <t>v1</t>
  </si>
  <si>
    <t>First published version. Approved by Board on 23/05/22</t>
  </si>
  <si>
    <t>FMC</t>
  </si>
  <si>
    <t>Framework Management Charge</t>
  </si>
  <si>
    <t>Due Date of the  Customer Invoice. If Monthly, please type first payment month</t>
  </si>
  <si>
    <t>Expected Amount per payment period (Excl VAT)</t>
  </si>
  <si>
    <t>Actual Amount Invoiced  to Customer  (Excl VAT)</t>
  </si>
  <si>
    <t>v1.1</t>
  </si>
  <si>
    <t>Expected / Quoted Amount (Excl VAT)</t>
  </si>
  <si>
    <t>Added (Excl VAT) to columns with costs in Framework Transactions</t>
  </si>
  <si>
    <t>Unedited version renamed for Phase 3 Framework Procurement</t>
  </si>
  <si>
    <t>4: Dec - Feb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</si>
</sst>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27">
    <font>
      <sz val="11"/>
      <color theme="1"/>
      <name val="Calibri-Light"/>
      <family val="2"/>
    </font>
    <font>
      <sz val="8"/>
      <name val="Calibri-Light"/>
      <family val="2"/>
    </font>
    <font>
      <b/>
      <sz val="11"/>
      <color theme="1"/>
      <name val="Calibri-Light"/>
    </font>
    <font>
      <b/>
      <sz val="18"/>
      <color rgb="FF009193"/>
      <name val="Calibri-Light"/>
    </font>
    <font>
      <sz val="11"/>
      <color theme="1"/>
      <name val="Calibri-Light"/>
    </font>
    <font>
      <sz val="10"/>
      <color theme="0"/>
      <name val="Calibri-Light"/>
    </font>
    <font>
      <sz val="10"/>
      <color theme="1" tint="0.499984740745262"/>
      <name val="Calibri-Light"/>
    </font>
    <font>
      <sz val="10"/>
      <color theme="1"/>
      <name val="Calibri-Light"/>
    </font>
    <font>
      <b/>
      <sz val="10"/>
      <color theme="1" tint="0.499984740745262"/>
      <name val="Calibri-Light"/>
    </font>
    <font>
      <sz val="10"/>
      <color theme="1"/>
      <name val="Calibri-Light"/>
      <family val="2"/>
    </font>
    <font>
      <sz val="10"/>
      <color theme="0"/>
      <name val="Calibri-Light"/>
      <family val="2"/>
    </font>
    <font>
      <b/>
      <sz val="10"/>
      <color theme="0"/>
      <name val="Calibri-Light"/>
    </font>
    <font>
      <b/>
      <sz val="10"/>
      <color theme="1"/>
      <name val="Calibri-Light"/>
    </font>
    <font>
      <sz val="10"/>
      <color theme="1"/>
      <name val="Helvetica"/>
      <family val="2"/>
    </font>
    <font>
      <b/>
      <sz val="20"/>
      <color theme="0"/>
      <name val="Calibri-Light"/>
    </font>
    <font>
      <sz val="10"/>
      <color rgb="FF009193"/>
      <name val="Calibri-Light"/>
    </font>
    <font>
      <b/>
      <sz val="10"/>
      <color rgb="FF009193"/>
      <name val="Calibri-Light"/>
    </font>
    <font>
      <sz val="9"/>
      <color theme="1"/>
      <name val="Calibri-Light"/>
      <family val="2"/>
    </font>
    <font>
      <sz val="9"/>
      <color rgb="FF009193"/>
      <name val="Calibri-Light"/>
    </font>
    <font>
      <sz val="9"/>
      <color rgb="FFFF0000"/>
      <name val="Calibri-Light"/>
    </font>
    <font>
      <b/>
      <sz val="9"/>
      <color rgb="FFFF0000"/>
      <name val="Calibri-Light"/>
    </font>
    <font>
      <b/>
      <sz val="16"/>
      <color rgb="FF009193"/>
      <name val="Calibri-Light"/>
    </font>
    <font>
      <sz val="8"/>
      <color rgb="FF009193"/>
      <name val="Calibri-Light"/>
    </font>
    <font>
      <sz val="9"/>
      <color theme="1"/>
      <name val="Calibri-Light"/>
    </font>
    <font>
      <b/>
      <sz val="14"/>
      <color rgb="FF009193"/>
      <name val="Calibri-Light"/>
    </font>
    <font>
      <i/>
      <sz val="11"/>
      <color theme="1"/>
      <name val="Calibri-Light"/>
    </font>
    <font>
      <b/>
      <i/>
      <sz val="11"/>
      <color theme="1"/>
      <name val="Calibri-Light"/>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009193"/>
        <bgColor indexed="64"/>
      </patternFill>
    </fill>
    <fill>
      <patternFill patternType="solid">
        <fgColor theme="1" tint="0.499984740745262"/>
        <bgColor indexed="64"/>
      </patternFill>
    </fill>
    <fill>
      <patternFill patternType="solid">
        <fgColor theme="8" tint="-0.49998474074526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2"/>
      </left>
      <right style="thin">
        <color theme="2"/>
      </right>
      <top style="thin">
        <color theme="2"/>
      </top>
      <bottom style="thin">
        <color theme="2"/>
      </bottom>
      <diagonal/>
    </border>
    <border>
      <left/>
      <right/>
      <top/>
      <bottom style="thin">
        <color theme="2"/>
      </bottom>
      <diagonal/>
    </border>
    <border>
      <left style="thin">
        <color theme="1"/>
      </left>
      <right style="thin">
        <color theme="1"/>
      </right>
      <top style="thin">
        <color theme="1"/>
      </top>
      <bottom style="thin">
        <color theme="1"/>
      </bottom>
      <diagonal/>
    </border>
  </borders>
  <cellStyleXfs count="1">
    <xf numFmtId="0" fontId="0" fillId="0" borderId="0"/>
  </cellStyleXfs>
  <cellXfs count="76">
    <xf numFmtId="0" fontId="0" fillId="0" borderId="0" xfId="0"/>
    <xf numFmtId="0" fontId="0" fillId="3" borderId="0" xfId="0" applyFill="1"/>
    <xf numFmtId="0" fontId="0" fillId="3" borderId="0" xfId="0" applyFill="1" applyAlignment="1">
      <alignment wrapText="1"/>
    </xf>
    <xf numFmtId="0" fontId="0" fillId="2" borderId="0" xfId="0" applyFill="1" applyAlignment="1">
      <alignment wrapText="1"/>
    </xf>
    <xf numFmtId="0" fontId="3" fillId="3" borderId="0" xfId="0" applyFont="1" applyFill="1"/>
    <xf numFmtId="165" fontId="8" fillId="2" borderId="0" xfId="0" applyNumberFormat="1" applyFont="1" applyFill="1" applyAlignment="1">
      <alignment horizontal="left" vertical="center"/>
    </xf>
    <xf numFmtId="0" fontId="15" fillId="2" borderId="0" xfId="0" applyFont="1" applyFill="1" applyAlignment="1">
      <alignment vertical="top" wrapText="1"/>
    </xf>
    <xf numFmtId="0" fontId="7" fillId="3" borderId="0" xfId="0" applyFont="1" applyFill="1"/>
    <xf numFmtId="0" fontId="7" fillId="3" borderId="0" xfId="0" applyFont="1" applyFill="1" applyAlignment="1">
      <alignment wrapText="1"/>
    </xf>
    <xf numFmtId="0" fontId="0" fillId="3" borderId="0" xfId="0" quotePrefix="1" applyFill="1"/>
    <xf numFmtId="0" fontId="17" fillId="3" borderId="0" xfId="0" quotePrefix="1" applyFont="1" applyFill="1" applyAlignment="1">
      <alignment vertical="center"/>
    </xf>
    <xf numFmtId="0" fontId="0" fillId="3" borderId="0" xfId="0" quotePrefix="1" applyFill="1" applyAlignment="1">
      <alignment horizontal="right"/>
    </xf>
    <xf numFmtId="0" fontId="9" fillId="3" borderId="0" xfId="0" quotePrefix="1" applyFont="1" applyFill="1" applyAlignment="1">
      <alignment horizontal="right"/>
    </xf>
    <xf numFmtId="0" fontId="0" fillId="2" borderId="0" xfId="0" quotePrefix="1" applyFill="1"/>
    <xf numFmtId="0" fontId="21" fillId="2" borderId="0" xfId="0" applyFont="1" applyFill="1"/>
    <xf numFmtId="0" fontId="22" fillId="2" borderId="0" xfId="0" quotePrefix="1" applyFont="1" applyFill="1" applyAlignment="1">
      <alignment horizontal="right" vertical="top"/>
    </xf>
    <xf numFmtId="0" fontId="9" fillId="7" borderId="0" xfId="0" applyFont="1" applyFill="1"/>
    <xf numFmtId="0" fontId="10" fillId="7" borderId="0" xfId="0" applyFont="1" applyFill="1"/>
    <xf numFmtId="0" fontId="14" fillId="7" borderId="0" xfId="0" applyFont="1" applyFill="1"/>
    <xf numFmtId="0" fontId="11" fillId="7" borderId="0" xfId="0" applyFont="1" applyFill="1"/>
    <xf numFmtId="0" fontId="9" fillId="7" borderId="0" xfId="0" applyFont="1" applyFill="1" applyAlignment="1">
      <alignment vertical="center"/>
    </xf>
    <xf numFmtId="0" fontId="13" fillId="7" borderId="0" xfId="0" applyFont="1" applyFill="1"/>
    <xf numFmtId="14" fontId="11" fillId="6" borderId="2" xfId="0" applyNumberFormat="1" applyFont="1" applyFill="1" applyBorder="1" applyAlignment="1">
      <alignment vertical="center"/>
    </xf>
    <xf numFmtId="0" fontId="7" fillId="2" borderId="1" xfId="0" applyFont="1" applyFill="1" applyBorder="1"/>
    <xf numFmtId="0" fontId="7" fillId="2" borderId="1" xfId="0" applyFont="1" applyFill="1" applyBorder="1" applyAlignment="1">
      <alignment wrapText="1"/>
    </xf>
    <xf numFmtId="14" fontId="7" fillId="2" borderId="1" xfId="0" applyNumberFormat="1" applyFont="1" applyFill="1" applyBorder="1" applyAlignment="1">
      <alignment horizontal="center"/>
    </xf>
    <xf numFmtId="0" fontId="7" fillId="2" borderId="1" xfId="0" applyFont="1" applyFill="1" applyBorder="1" applyAlignment="1">
      <alignment horizontal="center"/>
    </xf>
    <xf numFmtId="0" fontId="7" fillId="3" borderId="0" xfId="0" applyFont="1" applyFill="1" applyAlignment="1">
      <alignment vertical="center"/>
    </xf>
    <xf numFmtId="0" fontId="7" fillId="3" borderId="0" xfId="0" applyFont="1" applyFill="1" applyAlignment="1">
      <alignment vertical="center" wrapText="1"/>
    </xf>
    <xf numFmtId="14" fontId="7" fillId="3" borderId="0" xfId="0" applyNumberFormat="1" applyFont="1" applyFill="1" applyAlignment="1">
      <alignment horizontal="center" vertical="center"/>
    </xf>
    <xf numFmtId="0" fontId="7" fillId="3" borderId="0" xfId="0" applyFont="1" applyFill="1" applyAlignment="1">
      <alignment horizontal="center"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14" fontId="11" fillId="4" borderId="2" xfId="0" applyNumberFormat="1" applyFont="1" applyFill="1" applyBorder="1" applyAlignment="1">
      <alignment horizontal="center" vertical="center" wrapText="1"/>
    </xf>
    <xf numFmtId="0" fontId="11" fillId="4" borderId="2" xfId="0" applyFont="1" applyFill="1" applyBorder="1" applyAlignment="1">
      <alignment horizontal="center" vertical="center" wrapText="1"/>
    </xf>
    <xf numFmtId="165" fontId="11" fillId="4" borderId="2" xfId="0" applyNumberFormat="1" applyFont="1" applyFill="1" applyBorder="1" applyAlignment="1">
      <alignment vertical="center" wrapText="1"/>
    </xf>
    <xf numFmtId="14" fontId="11" fillId="6" borderId="2" xfId="0" applyNumberFormat="1" applyFont="1" applyFill="1" applyBorder="1" applyAlignment="1">
      <alignment horizontal="center" vertical="center"/>
    </xf>
    <xf numFmtId="165" fontId="11" fillId="6" borderId="2" xfId="0" applyNumberFormat="1" applyFont="1" applyFill="1" applyBorder="1" applyAlignment="1">
      <alignment horizontal="center" vertical="center" wrapText="1"/>
    </xf>
    <xf numFmtId="0" fontId="12" fillId="3" borderId="0" xfId="0" applyFont="1" applyFill="1" applyAlignment="1">
      <alignment vertical="center"/>
    </xf>
    <xf numFmtId="0" fontId="7" fillId="2" borderId="2" xfId="0" applyFont="1" applyFill="1" applyBorder="1" applyAlignment="1">
      <alignment vertical="center"/>
    </xf>
    <xf numFmtId="0" fontId="7" fillId="2" borderId="2" xfId="0" applyFont="1" applyFill="1" applyBorder="1" applyAlignment="1">
      <alignment vertical="center" wrapText="1"/>
    </xf>
    <xf numFmtId="14" fontId="7" fillId="2" borderId="2" xfId="0" applyNumberFormat="1" applyFont="1" applyFill="1" applyBorder="1" applyAlignment="1">
      <alignment horizontal="center" vertical="center"/>
    </xf>
    <xf numFmtId="165" fontId="7" fillId="2" borderId="2" xfId="0" applyNumberFormat="1" applyFont="1" applyFill="1" applyBorder="1" applyAlignment="1">
      <alignment vertical="center"/>
    </xf>
    <xf numFmtId="9"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14" fontId="7" fillId="2" borderId="2" xfId="0" applyNumberFormat="1" applyFont="1" applyFill="1" applyBorder="1" applyAlignment="1">
      <alignment vertical="center"/>
    </xf>
    <xf numFmtId="0" fontId="7" fillId="2" borderId="2" xfId="0" applyFont="1" applyFill="1" applyBorder="1" applyAlignment="1">
      <alignment horizontal="center" vertical="center"/>
    </xf>
    <xf numFmtId="164" fontId="7" fillId="2" borderId="2" xfId="0" applyNumberFormat="1" applyFont="1" applyFill="1" applyBorder="1" applyAlignment="1">
      <alignment horizontal="center" vertical="center"/>
    </xf>
    <xf numFmtId="0" fontId="11" fillId="5" borderId="2" xfId="0" applyFont="1" applyFill="1" applyBorder="1" applyAlignment="1">
      <alignment vertical="center"/>
    </xf>
    <xf numFmtId="0" fontId="11" fillId="5" borderId="2" xfId="0" applyFont="1" applyFill="1" applyBorder="1" applyAlignment="1">
      <alignment vertical="center" wrapText="1"/>
    </xf>
    <xf numFmtId="14" fontId="11" fillId="5" borderId="2" xfId="0" applyNumberFormat="1" applyFont="1" applyFill="1" applyBorder="1" applyAlignment="1">
      <alignment horizontal="center" vertical="center"/>
    </xf>
    <xf numFmtId="0" fontId="11" fillId="5" borderId="2" xfId="0" applyFont="1" applyFill="1" applyBorder="1" applyAlignment="1">
      <alignment horizontal="center" vertical="center"/>
    </xf>
    <xf numFmtId="165" fontId="11" fillId="5" borderId="2" xfId="0" applyNumberFormat="1" applyFont="1" applyFill="1" applyBorder="1" applyAlignment="1">
      <alignment vertical="center"/>
    </xf>
    <xf numFmtId="14" fontId="11" fillId="5" borderId="2" xfId="0" applyNumberFormat="1" applyFont="1" applyFill="1" applyBorder="1" applyAlignment="1">
      <alignment vertical="center"/>
    </xf>
    <xf numFmtId="165" fontId="7" fillId="3" borderId="0" xfId="0" applyNumberFormat="1" applyFont="1" applyFill="1" applyAlignment="1">
      <alignment vertical="center"/>
    </xf>
    <xf numFmtId="14" fontId="7" fillId="3" borderId="0" xfId="0" applyNumberFormat="1" applyFont="1" applyFill="1" applyAlignment="1">
      <alignment vertical="center"/>
    </xf>
    <xf numFmtId="0" fontId="18" fillId="2" borderId="0" xfId="0" applyFont="1" applyFill="1" applyAlignment="1">
      <alignment horizontal="center" vertical="center" wrapText="1"/>
    </xf>
    <xf numFmtId="14" fontId="23" fillId="3" borderId="0" xfId="0" applyNumberFormat="1" applyFont="1" applyFill="1" applyAlignment="1">
      <alignment horizontal="center" vertical="center"/>
    </xf>
    <xf numFmtId="0" fontId="23" fillId="3" borderId="0" xfId="0" applyFont="1" applyFill="1" applyAlignment="1">
      <alignment horizontal="center" vertical="center"/>
    </xf>
    <xf numFmtId="0" fontId="23" fillId="3" borderId="0" xfId="0" applyFont="1" applyFill="1" applyAlignment="1">
      <alignment vertical="center"/>
    </xf>
    <xf numFmtId="0" fontId="0" fillId="3" borderId="0" xfId="0" applyFill="1" applyAlignment="1"/>
    <xf numFmtId="0" fontId="24" fillId="3" borderId="0" xfId="0" applyFont="1" applyFill="1"/>
    <xf numFmtId="14" fontId="6" fillId="2" borderId="0" xfId="0" applyNumberFormat="1" applyFont="1" applyFill="1" applyAlignment="1">
      <alignment horizontal="left" vertical="center"/>
    </xf>
    <xf numFmtId="0" fontId="25" fillId="3" borderId="0" xfId="0" applyFont="1" applyFill="1" applyAlignment="1"/>
    <xf numFmtId="165" fontId="7" fillId="9" borderId="2" xfId="0" applyNumberFormat="1" applyFont="1" applyFill="1" applyBorder="1" applyAlignment="1">
      <alignment vertical="center"/>
    </xf>
    <xf numFmtId="0" fontId="5" fillId="7" borderId="0" xfId="0" applyFont="1" applyFill="1" applyAlignment="1">
      <alignment horizontal="right" vertical="center"/>
    </xf>
    <xf numFmtId="0" fontId="5" fillId="7" borderId="0" xfId="0" applyFont="1" applyFill="1" applyAlignment="1">
      <alignment vertical="center"/>
    </xf>
    <xf numFmtId="0" fontId="5" fillId="7" borderId="0" xfId="0" applyFont="1" applyFill="1" applyAlignment="1">
      <alignment horizontal="right" vertical="center" wrapText="1"/>
    </xf>
    <xf numFmtId="0" fontId="16" fillId="8" borderId="4" xfId="0" applyFont="1" applyFill="1" applyBorder="1" applyAlignment="1">
      <alignment horizontal="left"/>
    </xf>
    <xf numFmtId="0" fontId="16" fillId="8" borderId="4" xfId="0" applyFont="1" applyFill="1" applyBorder="1"/>
    <xf numFmtId="14" fontId="15" fillId="8" borderId="4" xfId="0" applyNumberFormat="1" applyFont="1" applyFill="1" applyBorder="1" applyAlignment="1">
      <alignment horizontal="left"/>
    </xf>
    <xf numFmtId="0" fontId="15" fillId="8" borderId="4" xfId="0" applyFont="1" applyFill="1" applyBorder="1" applyAlignment="1">
      <alignment horizontal="left"/>
    </xf>
    <xf numFmtId="0" fontId="15" fillId="8" borderId="4" xfId="0" applyFont="1" applyFill="1" applyBorder="1"/>
    <xf numFmtId="0" fontId="6" fillId="2" borderId="0" xfId="0" applyFont="1" applyFill="1" applyAlignment="1">
      <alignment horizontal="left" vertical="center"/>
    </xf>
    <xf numFmtId="0" fontId="7" fillId="7" borderId="0" xfId="0" applyFont="1" applyFill="1" applyAlignment="1">
      <alignment horizontal="left" vertical="center"/>
    </xf>
    <xf numFmtId="0" fontId="19" fillId="2"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9193"/>
      <color rgb="FF0091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3105725</xdr:colOff>
      <xdr:row>1</xdr:row>
      <xdr:rowOff>48300</xdr:rowOff>
    </xdr:from>
    <xdr:to>
      <xdr:col>7</xdr:col>
      <xdr:colOff>5778501</xdr:colOff>
      <xdr:row>3</xdr:row>
      <xdr:rowOff>58881</xdr:rowOff>
    </xdr:to>
    <xdr:pic>
      <xdr:nvPicPr>
        <xdr:cNvPr id="3" name="Picture 2">
          <a:extLst>
            <a:ext uri="{FF2B5EF4-FFF2-40B4-BE49-F238E27FC236}">
              <a16:creationId xmlns:a16="http://schemas.microsoft.com/office/drawing/2014/main" id="{FC8DFF87-86E8-3E43-9C5F-4A092AF340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51825" y="149900"/>
          <a:ext cx="2672776" cy="518581"/>
        </a:xfrm>
        <a:prstGeom prst="rect">
          <a:avLst/>
        </a:prstGeom>
      </xdr:spPr>
    </xdr:pic>
    <xdr:clientData/>
  </xdr:twoCellAnchor>
  <xdr:twoCellAnchor editAs="oneCell">
    <xdr:from>
      <xdr:col>3</xdr:col>
      <xdr:colOff>190500</xdr:colOff>
      <xdr:row>2</xdr:row>
      <xdr:rowOff>146756</xdr:rowOff>
    </xdr:from>
    <xdr:to>
      <xdr:col>5</xdr:col>
      <xdr:colOff>898712</xdr:colOff>
      <xdr:row>9</xdr:row>
      <xdr:rowOff>12700</xdr:rowOff>
    </xdr:to>
    <xdr:pic>
      <xdr:nvPicPr>
        <xdr:cNvPr id="4" name="Picture 3">
          <a:extLst>
            <a:ext uri="{FF2B5EF4-FFF2-40B4-BE49-F238E27FC236}">
              <a16:creationId xmlns:a16="http://schemas.microsoft.com/office/drawing/2014/main" id="{31E91D2F-E3C3-E966-19D8-431E2422F25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32700" y="578556"/>
          <a:ext cx="4162612" cy="1123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125754</xdr:colOff>
      <xdr:row>0</xdr:row>
      <xdr:rowOff>50800</xdr:rowOff>
    </xdr:from>
    <xdr:to>
      <xdr:col>22</xdr:col>
      <xdr:colOff>774699</xdr:colOff>
      <xdr:row>10</xdr:row>
      <xdr:rowOff>0</xdr:rowOff>
    </xdr:to>
    <xdr:pic>
      <xdr:nvPicPr>
        <xdr:cNvPr id="13" name="Picture 12">
          <a:extLst>
            <a:ext uri="{FF2B5EF4-FFF2-40B4-BE49-F238E27FC236}">
              <a16:creationId xmlns:a16="http://schemas.microsoft.com/office/drawing/2014/main" id="{2FD89850-2CDB-32DC-15E7-EBB9654C84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78854" y="50800"/>
          <a:ext cx="5601945" cy="2895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279400</xdr:colOff>
      <xdr:row>5</xdr:row>
      <xdr:rowOff>0</xdr:rowOff>
    </xdr:from>
    <xdr:to>
      <xdr:col>3</xdr:col>
      <xdr:colOff>5981700</xdr:colOff>
      <xdr:row>11</xdr:row>
      <xdr:rowOff>172143</xdr:rowOff>
    </xdr:to>
    <xdr:pic>
      <xdr:nvPicPr>
        <xdr:cNvPr id="3" name="Picture 2">
          <a:extLst>
            <a:ext uri="{FF2B5EF4-FFF2-40B4-BE49-F238E27FC236}">
              <a16:creationId xmlns:a16="http://schemas.microsoft.com/office/drawing/2014/main" id="{78E01366-05D0-8A74-4AC0-0819AAD7EB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4900" y="1308100"/>
          <a:ext cx="5702300" cy="1315143"/>
        </a:xfrm>
        <a:prstGeom prst="rect">
          <a:avLst/>
        </a:prstGeom>
      </xdr:spPr>
    </xdr:pic>
    <xdr:clientData/>
  </xdr:twoCellAnchor>
  <xdr:twoCellAnchor editAs="oneCell">
    <xdr:from>
      <xdr:col>2</xdr:col>
      <xdr:colOff>139700</xdr:colOff>
      <xdr:row>26</xdr:row>
      <xdr:rowOff>99986</xdr:rowOff>
    </xdr:from>
    <xdr:to>
      <xdr:col>3</xdr:col>
      <xdr:colOff>5803900</xdr:colOff>
      <xdr:row>34</xdr:row>
      <xdr:rowOff>152399</xdr:rowOff>
    </xdr:to>
    <xdr:pic>
      <xdr:nvPicPr>
        <xdr:cNvPr id="5" name="Picture 4">
          <a:extLst>
            <a:ext uri="{FF2B5EF4-FFF2-40B4-BE49-F238E27FC236}">
              <a16:creationId xmlns:a16="http://schemas.microsoft.com/office/drawing/2014/main" id="{022DEF17-F56B-61A4-F9C2-AEF7E1AA857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7400" y="5535586"/>
          <a:ext cx="5842000" cy="15764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735CD-94BC-7A4E-AA72-6ED6E7F05271}">
  <dimension ref="A1:H44"/>
  <sheetViews>
    <sheetView showGridLines="0" tabSelected="1" zoomScaleNormal="100" workbookViewId="0">
      <selection activeCell="C9" sqref="C9"/>
    </sheetView>
  </sheetViews>
  <sheetFormatPr baseColWidth="10" defaultRowHeight="14"/>
  <cols>
    <col min="1" max="1" width="2.83203125" style="16" customWidth="1"/>
    <col min="2" max="2" width="26.83203125" style="16" customWidth="1"/>
    <col min="3" max="3" width="58.33203125" style="16" customWidth="1"/>
    <col min="4" max="4" width="27.83203125" style="16" customWidth="1"/>
    <col min="5" max="5" width="17.5" style="16" customWidth="1"/>
    <col min="6" max="6" width="14.33203125" style="16" customWidth="1"/>
    <col min="7" max="7" width="16.5" style="16" customWidth="1"/>
    <col min="8" max="8" width="77.1640625" style="16" customWidth="1"/>
    <col min="9" max="9" width="36.6640625" style="16" customWidth="1"/>
    <col min="10" max="16384" width="10.83203125" style="16"/>
  </cols>
  <sheetData>
    <row r="1" spans="2:8" ht="8" customHeight="1"/>
    <row r="2" spans="2:8" ht="26">
      <c r="B2" s="65" t="s">
        <v>27</v>
      </c>
      <c r="C2" s="73" t="s">
        <v>79</v>
      </c>
      <c r="E2" s="18" t="s">
        <v>0</v>
      </c>
    </row>
    <row r="3" spans="2:8">
      <c r="B3" s="65" t="s">
        <v>113</v>
      </c>
      <c r="C3" s="73"/>
    </row>
    <row r="4" spans="2:8">
      <c r="B4" s="65" t="s">
        <v>96</v>
      </c>
      <c r="C4" s="73"/>
    </row>
    <row r="5" spans="2:8">
      <c r="B5" s="65" t="s">
        <v>28</v>
      </c>
      <c r="C5" s="62">
        <v>44992</v>
      </c>
    </row>
    <row r="6" spans="2:8">
      <c r="B6" s="65" t="s">
        <v>105</v>
      </c>
      <c r="C6" s="62" t="s">
        <v>138</v>
      </c>
    </row>
    <row r="7" spans="2:8">
      <c r="B7" s="65" t="s">
        <v>80</v>
      </c>
      <c r="C7" s="62" t="s">
        <v>11</v>
      </c>
      <c r="D7" s="19"/>
    </row>
    <row r="8" spans="2:8">
      <c r="B8" s="66"/>
      <c r="C8" s="74"/>
    </row>
    <row r="9" spans="2:8" ht="15">
      <c r="B9" s="67" t="s">
        <v>46</v>
      </c>
      <c r="C9" s="5">
        <f>'Framework Transactions'!O42</f>
        <v>68995.209999999992</v>
      </c>
    </row>
    <row r="10" spans="2:8" ht="15">
      <c r="B10" s="67" t="s">
        <v>94</v>
      </c>
      <c r="C10" s="5">
        <f>'Framework Transactions'!P42</f>
        <v>989.95209999999997</v>
      </c>
    </row>
    <row r="12" spans="2:8" ht="26">
      <c r="B12" s="18" t="s">
        <v>47</v>
      </c>
    </row>
    <row r="13" spans="2:8" s="20" customFormat="1" ht="20" customHeight="1">
      <c r="B13" s="22" t="s">
        <v>42</v>
      </c>
      <c r="C13" s="22" t="s">
        <v>43</v>
      </c>
      <c r="D13" s="22" t="s">
        <v>38</v>
      </c>
      <c r="E13" s="22" t="s">
        <v>39</v>
      </c>
      <c r="F13" s="22" t="s">
        <v>40</v>
      </c>
      <c r="G13" s="22" t="s">
        <v>37</v>
      </c>
      <c r="H13" s="22" t="s">
        <v>83</v>
      </c>
    </row>
    <row r="14" spans="2:8" ht="15">
      <c r="B14" s="23" t="s">
        <v>81</v>
      </c>
      <c r="C14" s="24" t="s">
        <v>82</v>
      </c>
      <c r="D14" s="23" t="s">
        <v>84</v>
      </c>
      <c r="E14" s="25">
        <v>44652</v>
      </c>
      <c r="F14" s="25" t="s">
        <v>79</v>
      </c>
      <c r="G14" s="26" t="s">
        <v>85</v>
      </c>
      <c r="H14" s="24" t="s">
        <v>86</v>
      </c>
    </row>
    <row r="15" spans="2:8">
      <c r="B15" s="23"/>
      <c r="C15" s="24"/>
      <c r="D15" s="23"/>
      <c r="E15" s="25"/>
      <c r="F15" s="25"/>
      <c r="G15" s="26"/>
      <c r="H15" s="24"/>
    </row>
    <row r="16" spans="2:8">
      <c r="B16" s="23"/>
      <c r="C16" s="24"/>
      <c r="D16" s="23"/>
      <c r="E16" s="25"/>
      <c r="F16" s="25"/>
      <c r="G16" s="26"/>
      <c r="H16" s="24"/>
    </row>
    <row r="17" spans="1:8">
      <c r="B17" s="23"/>
      <c r="C17" s="24"/>
      <c r="D17" s="23"/>
      <c r="E17" s="25"/>
      <c r="F17" s="25"/>
      <c r="G17" s="26"/>
      <c r="H17" s="24"/>
    </row>
    <row r="18" spans="1:8">
      <c r="B18" s="23"/>
      <c r="C18" s="24"/>
      <c r="D18" s="23"/>
      <c r="E18" s="25"/>
      <c r="F18" s="25"/>
      <c r="G18" s="26"/>
      <c r="H18" s="24"/>
    </row>
    <row r="19" spans="1:8">
      <c r="B19" s="23"/>
      <c r="C19" s="24"/>
      <c r="D19" s="23"/>
      <c r="E19" s="25"/>
      <c r="F19" s="25"/>
      <c r="G19" s="26"/>
      <c r="H19" s="24"/>
    </row>
    <row r="20" spans="1:8">
      <c r="B20" s="23"/>
      <c r="C20" s="24"/>
      <c r="D20" s="23"/>
      <c r="E20" s="25"/>
      <c r="F20" s="25"/>
      <c r="G20" s="26"/>
      <c r="H20" s="24"/>
    </row>
    <row r="21" spans="1:8">
      <c r="B21" s="23"/>
      <c r="C21" s="24"/>
      <c r="D21" s="23"/>
      <c r="E21" s="25"/>
      <c r="F21" s="25"/>
      <c r="G21" s="26"/>
      <c r="H21" s="24"/>
    </row>
    <row r="22" spans="1:8">
      <c r="B22" s="23"/>
      <c r="C22" s="24"/>
      <c r="D22" s="23"/>
      <c r="E22" s="25"/>
      <c r="F22" s="25"/>
      <c r="G22" s="26"/>
      <c r="H22" s="24"/>
    </row>
    <row r="23" spans="1:8">
      <c r="B23" s="23"/>
      <c r="C23" s="24"/>
      <c r="D23" s="23"/>
      <c r="E23" s="25"/>
      <c r="F23" s="25"/>
      <c r="G23" s="26"/>
      <c r="H23" s="24"/>
    </row>
    <row r="24" spans="1:8">
      <c r="B24" s="23"/>
      <c r="C24" s="24"/>
      <c r="D24" s="23"/>
      <c r="E24" s="25"/>
      <c r="F24" s="25"/>
      <c r="G24" s="26"/>
      <c r="H24" s="24"/>
    </row>
    <row r="25" spans="1:8">
      <c r="B25" s="23"/>
      <c r="C25" s="24"/>
      <c r="D25" s="23"/>
      <c r="E25" s="25"/>
      <c r="F25" s="25"/>
      <c r="G25" s="26"/>
      <c r="H25" s="24"/>
    </row>
    <row r="26" spans="1:8">
      <c r="B26" s="23"/>
      <c r="C26" s="24"/>
      <c r="D26" s="23"/>
      <c r="E26" s="25"/>
      <c r="F26" s="25"/>
      <c r="G26" s="26"/>
      <c r="H26" s="24"/>
    </row>
    <row r="27" spans="1:8" ht="26">
      <c r="B27" s="18" t="s">
        <v>48</v>
      </c>
    </row>
    <row r="28" spans="1:8" s="20" customFormat="1" ht="20" customHeight="1">
      <c r="B28" s="22" t="s">
        <v>42</v>
      </c>
      <c r="C28" s="22" t="s">
        <v>44</v>
      </c>
      <c r="D28" s="22" t="s">
        <v>38</v>
      </c>
      <c r="E28" s="22" t="s">
        <v>45</v>
      </c>
      <c r="F28" s="22" t="s">
        <v>40</v>
      </c>
      <c r="G28" s="22" t="s">
        <v>37</v>
      </c>
      <c r="H28" s="22" t="s">
        <v>41</v>
      </c>
    </row>
    <row r="29" spans="1:8">
      <c r="A29" s="21"/>
      <c r="B29" s="23"/>
      <c r="C29" s="24"/>
      <c r="D29" s="23"/>
      <c r="E29" s="25"/>
      <c r="F29" s="25"/>
      <c r="G29" s="26"/>
      <c r="H29" s="24"/>
    </row>
    <row r="30" spans="1:8">
      <c r="A30" s="21"/>
      <c r="B30" s="23"/>
      <c r="C30" s="24"/>
      <c r="D30" s="23"/>
      <c r="E30" s="25"/>
      <c r="F30" s="25"/>
      <c r="G30" s="26"/>
      <c r="H30" s="24"/>
    </row>
    <row r="31" spans="1:8">
      <c r="A31" s="21"/>
      <c r="B31" s="23"/>
      <c r="C31" s="24"/>
      <c r="D31" s="23"/>
      <c r="E31" s="25"/>
      <c r="F31" s="25"/>
      <c r="G31" s="26"/>
      <c r="H31" s="24"/>
    </row>
    <row r="32" spans="1:8">
      <c r="A32" s="21"/>
      <c r="B32" s="23"/>
      <c r="C32" s="24"/>
      <c r="D32" s="23"/>
      <c r="E32" s="25"/>
      <c r="F32" s="25"/>
      <c r="G32" s="26"/>
      <c r="H32" s="24"/>
    </row>
    <row r="33" spans="1:8">
      <c r="A33" s="21"/>
      <c r="B33" s="23"/>
      <c r="C33" s="24"/>
      <c r="D33" s="23"/>
      <c r="E33" s="25"/>
      <c r="F33" s="25"/>
      <c r="G33" s="26"/>
      <c r="H33" s="24"/>
    </row>
    <row r="34" spans="1:8">
      <c r="B34" s="23"/>
      <c r="C34" s="24"/>
      <c r="D34" s="23"/>
      <c r="E34" s="25"/>
      <c r="F34" s="25"/>
      <c r="G34" s="26"/>
      <c r="H34" s="24"/>
    </row>
    <row r="35" spans="1:8">
      <c r="B35" s="23"/>
      <c r="C35" s="24"/>
      <c r="D35" s="23"/>
      <c r="E35" s="25"/>
      <c r="F35" s="25"/>
      <c r="G35" s="26"/>
      <c r="H35" s="24"/>
    </row>
    <row r="36" spans="1:8">
      <c r="B36" s="23"/>
      <c r="C36" s="24"/>
      <c r="D36" s="23"/>
      <c r="E36" s="25"/>
      <c r="F36" s="25"/>
      <c r="G36" s="26"/>
      <c r="H36" s="24"/>
    </row>
    <row r="37" spans="1:8">
      <c r="B37" s="23"/>
      <c r="C37" s="24"/>
      <c r="D37" s="23"/>
      <c r="E37" s="25"/>
      <c r="F37" s="25"/>
      <c r="G37" s="26"/>
      <c r="H37" s="24"/>
    </row>
    <row r="38" spans="1:8">
      <c r="B38" s="23"/>
      <c r="C38" s="24"/>
      <c r="D38" s="23"/>
      <c r="E38" s="25"/>
      <c r="F38" s="25"/>
      <c r="G38" s="26"/>
      <c r="H38" s="24"/>
    </row>
    <row r="39" spans="1:8">
      <c r="B39" s="23"/>
      <c r="C39" s="24"/>
      <c r="D39" s="23"/>
      <c r="E39" s="25"/>
      <c r="F39" s="25"/>
      <c r="G39" s="26"/>
      <c r="H39" s="24"/>
    </row>
    <row r="40" spans="1:8">
      <c r="B40" s="23"/>
      <c r="C40" s="24"/>
      <c r="D40" s="23"/>
      <c r="E40" s="25"/>
      <c r="F40" s="25"/>
      <c r="G40" s="26"/>
      <c r="H40" s="24"/>
    </row>
    <row r="41" spans="1:8">
      <c r="B41" s="23"/>
      <c r="C41" s="24"/>
      <c r="D41" s="23"/>
      <c r="E41" s="25"/>
      <c r="F41" s="25"/>
      <c r="G41" s="26"/>
      <c r="H41" s="24"/>
    </row>
    <row r="44" spans="1:8">
      <c r="A44" s="17" t="s">
        <v>106</v>
      </c>
    </row>
  </sheetData>
  <dataValidations count="2">
    <dataValidation type="list" allowBlank="1" showInputMessage="1" showErrorMessage="1" sqref="G14:G26 G29:G41" xr:uid="{BFFFD8B8-DC69-DA48-A3D8-0A0AEC65DB9F}">
      <formula1>"Open,Closed"</formula1>
    </dataValidation>
    <dataValidation type="list" allowBlank="1" showInputMessage="1" showErrorMessage="1" sqref="C6" xr:uid="{252A6592-1E24-E34D-A516-9B1B5239B623}">
      <formula1>"1: Mar - May,2: Jun - Aug,3: Sep - Nov,4: Dec - Feb"</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B3983-CF0D-2D4F-B0D2-3978689BA2E3}">
  <dimension ref="B1:P42"/>
  <sheetViews>
    <sheetView zoomScaleNormal="100" workbookViewId="0">
      <selection activeCell="H14" sqref="H14"/>
    </sheetView>
  </sheetViews>
  <sheetFormatPr baseColWidth="10" defaultRowHeight="14"/>
  <cols>
    <col min="1" max="1" width="2.5" style="27" customWidth="1"/>
    <col min="2" max="2" width="24.33203125" style="27" customWidth="1"/>
    <col min="3" max="3" width="60.33203125" style="28" customWidth="1"/>
    <col min="4" max="4" width="15.5" style="27" customWidth="1"/>
    <col min="5" max="5" width="12.33203125" style="29" customWidth="1"/>
    <col min="6" max="6" width="10.6640625" style="30" customWidth="1"/>
    <col min="7" max="7" width="11.83203125" style="27" customWidth="1"/>
    <col min="8" max="8" width="12.6640625" style="54" customWidth="1"/>
    <col min="9" max="9" width="9.33203125" style="30" customWidth="1"/>
    <col min="10" max="10" width="12.33203125" style="27" bestFit="1" customWidth="1"/>
    <col min="11" max="11" width="14.6640625" style="30" bestFit="1" customWidth="1"/>
    <col min="12" max="12" width="12.83203125" style="30" customWidth="1"/>
    <col min="13" max="13" width="9.6640625" style="55" customWidth="1"/>
    <col min="14" max="14" width="10.33203125" style="29" customWidth="1"/>
    <col min="15" max="15" width="12.33203125" style="54" customWidth="1"/>
    <col min="16" max="16" width="10.5" style="54" customWidth="1"/>
    <col min="17" max="16384" width="10.83203125" style="27"/>
  </cols>
  <sheetData>
    <row r="1" spans="2:16" ht="52">
      <c r="D1" s="56" t="s">
        <v>56</v>
      </c>
      <c r="E1" s="57"/>
      <c r="F1" s="58"/>
      <c r="G1" s="56" t="s">
        <v>33</v>
      </c>
      <c r="H1" s="56" t="s">
        <v>32</v>
      </c>
      <c r="I1" s="56" t="s">
        <v>130</v>
      </c>
      <c r="J1" s="59"/>
      <c r="K1" s="56" t="s">
        <v>131</v>
      </c>
      <c r="L1" s="59"/>
      <c r="M1" s="75" t="s">
        <v>98</v>
      </c>
      <c r="N1" s="75"/>
      <c r="O1" s="75"/>
      <c r="P1" s="27"/>
    </row>
    <row r="2" spans="2:16" s="38" customFormat="1" ht="60">
      <c r="B2" s="31" t="s">
        <v>34</v>
      </c>
      <c r="C2" s="32" t="s">
        <v>5</v>
      </c>
      <c r="D2" s="31" t="s">
        <v>3</v>
      </c>
      <c r="E2" s="33" t="s">
        <v>1</v>
      </c>
      <c r="F2" s="34" t="s">
        <v>4</v>
      </c>
      <c r="G2" s="31" t="s">
        <v>2</v>
      </c>
      <c r="H2" s="35" t="s">
        <v>135</v>
      </c>
      <c r="I2" s="34" t="s">
        <v>129</v>
      </c>
      <c r="J2" s="32" t="s">
        <v>10</v>
      </c>
      <c r="K2" s="34" t="s">
        <v>31</v>
      </c>
      <c r="L2" s="34" t="s">
        <v>132</v>
      </c>
      <c r="M2" s="22" t="s">
        <v>7</v>
      </c>
      <c r="N2" s="36" t="s">
        <v>6</v>
      </c>
      <c r="O2" s="37" t="s">
        <v>133</v>
      </c>
      <c r="P2" s="37" t="s">
        <v>89</v>
      </c>
    </row>
    <row r="3" spans="2:16" ht="15">
      <c r="B3" s="39" t="s">
        <v>20</v>
      </c>
      <c r="C3" s="40" t="s">
        <v>112</v>
      </c>
      <c r="D3" s="39" t="s">
        <v>21</v>
      </c>
      <c r="E3" s="41">
        <v>44652</v>
      </c>
      <c r="F3" s="41">
        <v>44666</v>
      </c>
      <c r="G3" s="39" t="s">
        <v>13</v>
      </c>
      <c r="H3" s="42">
        <v>20000</v>
      </c>
      <c r="I3" s="43">
        <v>0.01</v>
      </c>
      <c r="J3" s="39" t="s">
        <v>8</v>
      </c>
      <c r="K3" s="44" t="s">
        <v>61</v>
      </c>
      <c r="L3" s="42">
        <v>20000</v>
      </c>
      <c r="M3" s="45">
        <v>44682</v>
      </c>
      <c r="N3" s="41" t="s">
        <v>75</v>
      </c>
      <c r="O3" s="42">
        <v>20000</v>
      </c>
      <c r="P3" s="64">
        <f>O3*I3</f>
        <v>200</v>
      </c>
    </row>
    <row r="4" spans="2:16" ht="15">
      <c r="B4" s="39" t="s">
        <v>20</v>
      </c>
      <c r="C4" s="40" t="s">
        <v>23</v>
      </c>
      <c r="D4" s="39" t="s">
        <v>21</v>
      </c>
      <c r="E4" s="41">
        <v>44652</v>
      </c>
      <c r="F4" s="41">
        <v>45747</v>
      </c>
      <c r="G4" s="39" t="s">
        <v>13</v>
      </c>
      <c r="H4" s="42">
        <f>120000*3</f>
        <v>360000</v>
      </c>
      <c r="I4" s="43">
        <v>0.02</v>
      </c>
      <c r="J4" s="39" t="s">
        <v>11</v>
      </c>
      <c r="K4" s="44" t="s">
        <v>57</v>
      </c>
      <c r="L4" s="42">
        <v>30000</v>
      </c>
      <c r="M4" s="45"/>
      <c r="N4" s="41"/>
      <c r="O4" s="42">
        <v>30000</v>
      </c>
      <c r="P4" s="64">
        <f t="shared" ref="P4:P41" si="0">O4*I4</f>
        <v>600</v>
      </c>
    </row>
    <row r="5" spans="2:16" ht="15">
      <c r="B5" s="39" t="s">
        <v>65</v>
      </c>
      <c r="C5" s="40" t="s">
        <v>36</v>
      </c>
      <c r="D5" s="39" t="s">
        <v>67</v>
      </c>
      <c r="E5" s="41">
        <v>44666</v>
      </c>
      <c r="F5" s="41">
        <v>45031</v>
      </c>
      <c r="G5" s="39" t="s">
        <v>14</v>
      </c>
      <c r="H5" s="42">
        <v>2500</v>
      </c>
      <c r="I5" s="43">
        <v>0.01</v>
      </c>
      <c r="J5" s="39" t="s">
        <v>9</v>
      </c>
      <c r="K5" s="44" t="s">
        <v>61</v>
      </c>
      <c r="L5" s="42">
        <f>H5*3</f>
        <v>7500</v>
      </c>
      <c r="M5" s="45">
        <v>44682</v>
      </c>
      <c r="N5" s="41" t="s">
        <v>76</v>
      </c>
      <c r="O5" s="42">
        <v>7495.21</v>
      </c>
      <c r="P5" s="64">
        <f t="shared" si="0"/>
        <v>74.952100000000002</v>
      </c>
    </row>
    <row r="6" spans="2:16" ht="15">
      <c r="B6" s="39" t="s">
        <v>66</v>
      </c>
      <c r="C6" s="40" t="s">
        <v>22</v>
      </c>
      <c r="D6" s="39" t="s">
        <v>68</v>
      </c>
      <c r="E6" s="41">
        <v>44666</v>
      </c>
      <c r="F6" s="41">
        <v>45032</v>
      </c>
      <c r="G6" s="39" t="s">
        <v>15</v>
      </c>
      <c r="H6" s="42">
        <v>12500</v>
      </c>
      <c r="I6" s="43">
        <v>0.01</v>
      </c>
      <c r="J6" s="39" t="s">
        <v>12</v>
      </c>
      <c r="K6" s="44" t="s">
        <v>58</v>
      </c>
      <c r="L6" s="42">
        <v>12500</v>
      </c>
      <c r="M6" s="45">
        <v>44682</v>
      </c>
      <c r="N6" s="41" t="s">
        <v>77</v>
      </c>
      <c r="O6" s="42">
        <v>11500</v>
      </c>
      <c r="P6" s="64">
        <f t="shared" si="0"/>
        <v>115</v>
      </c>
    </row>
    <row r="7" spans="2:16" ht="15">
      <c r="B7" s="39" t="s">
        <v>66</v>
      </c>
      <c r="C7" s="40" t="s">
        <v>23</v>
      </c>
      <c r="D7" s="39" t="s">
        <v>68</v>
      </c>
      <c r="E7" s="41">
        <v>44743</v>
      </c>
      <c r="F7" s="41">
        <v>45838</v>
      </c>
      <c r="G7" s="39" t="s">
        <v>16</v>
      </c>
      <c r="H7" s="42">
        <f>59000*3</f>
        <v>177000</v>
      </c>
      <c r="I7" s="43">
        <v>0.03</v>
      </c>
      <c r="J7" s="39" t="s">
        <v>30</v>
      </c>
      <c r="K7" s="44" t="s">
        <v>59</v>
      </c>
      <c r="L7" s="42">
        <v>29500</v>
      </c>
      <c r="M7" s="45"/>
      <c r="N7" s="41"/>
      <c r="O7" s="42"/>
      <c r="P7" s="64">
        <f t="shared" si="0"/>
        <v>0</v>
      </c>
    </row>
    <row r="8" spans="2:16" ht="15">
      <c r="B8" s="39" t="s">
        <v>71</v>
      </c>
      <c r="C8" s="40" t="s">
        <v>29</v>
      </c>
      <c r="D8" s="39" t="s">
        <v>72</v>
      </c>
      <c r="E8" s="41">
        <v>44743</v>
      </c>
      <c r="F8" s="41">
        <f>E8+31</f>
        <v>44774</v>
      </c>
      <c r="G8" s="39" t="s">
        <v>17</v>
      </c>
      <c r="H8" s="42">
        <v>95000</v>
      </c>
      <c r="I8" s="43">
        <v>0.01</v>
      </c>
      <c r="J8" s="39" t="s">
        <v>8</v>
      </c>
      <c r="K8" s="44" t="s">
        <v>62</v>
      </c>
      <c r="L8" s="42">
        <v>95000</v>
      </c>
      <c r="M8" s="45"/>
      <c r="N8" s="41"/>
      <c r="O8" s="42"/>
      <c r="P8" s="64">
        <f t="shared" si="0"/>
        <v>0</v>
      </c>
    </row>
    <row r="9" spans="2:16" ht="15">
      <c r="B9" s="39" t="s">
        <v>71</v>
      </c>
      <c r="C9" s="40" t="s">
        <v>24</v>
      </c>
      <c r="D9" s="39" t="s">
        <v>72</v>
      </c>
      <c r="E9" s="41">
        <v>44805</v>
      </c>
      <c r="F9" s="41">
        <v>46630</v>
      </c>
      <c r="G9" s="39" t="s">
        <v>13</v>
      </c>
      <c r="H9" s="42">
        <f>500000*5</f>
        <v>2500000</v>
      </c>
      <c r="I9" s="47">
        <v>2.5000000000000001E-2</v>
      </c>
      <c r="J9" s="39" t="s">
        <v>11</v>
      </c>
      <c r="K9" s="44" t="s">
        <v>60</v>
      </c>
      <c r="L9" s="42">
        <v>52083.33</v>
      </c>
      <c r="M9" s="45"/>
      <c r="N9" s="41"/>
      <c r="O9" s="42"/>
      <c r="P9" s="64">
        <f t="shared" si="0"/>
        <v>0</v>
      </c>
    </row>
    <row r="10" spans="2:16" ht="15">
      <c r="B10" s="39" t="s">
        <v>73</v>
      </c>
      <c r="C10" s="40" t="s">
        <v>25</v>
      </c>
      <c r="D10" s="39" t="s">
        <v>74</v>
      </c>
      <c r="E10" s="41">
        <v>44635</v>
      </c>
      <c r="F10" s="41">
        <v>44726</v>
      </c>
      <c r="G10" s="39" t="s">
        <v>18</v>
      </c>
      <c r="H10" s="42">
        <v>10000</v>
      </c>
      <c r="I10" s="43">
        <v>0.01</v>
      </c>
      <c r="J10" s="39" t="s">
        <v>8</v>
      </c>
      <c r="K10" s="44" t="s">
        <v>63</v>
      </c>
      <c r="L10" s="42">
        <v>10000</v>
      </c>
      <c r="M10" s="45"/>
      <c r="N10" s="41"/>
      <c r="O10" s="42"/>
      <c r="P10" s="64">
        <f t="shared" si="0"/>
        <v>0</v>
      </c>
    </row>
    <row r="11" spans="2:16" ht="15">
      <c r="B11" s="39" t="s">
        <v>73</v>
      </c>
      <c r="C11" s="40" t="s">
        <v>24</v>
      </c>
      <c r="D11" s="39" t="s">
        <v>74</v>
      </c>
      <c r="E11" s="41">
        <v>44682</v>
      </c>
      <c r="F11" s="41">
        <v>46507</v>
      </c>
      <c r="G11" s="39" t="s">
        <v>35</v>
      </c>
      <c r="H11" s="42">
        <v>150000</v>
      </c>
      <c r="I11" s="47">
        <v>1.4999999999999999E-2</v>
      </c>
      <c r="J11" s="39" t="s">
        <v>12</v>
      </c>
      <c r="K11" s="44" t="s">
        <v>64</v>
      </c>
      <c r="L11" s="42">
        <v>30000</v>
      </c>
      <c r="M11" s="45"/>
      <c r="N11" s="41"/>
      <c r="O11" s="42"/>
      <c r="P11" s="64">
        <f t="shared" si="0"/>
        <v>0</v>
      </c>
    </row>
    <row r="12" spans="2:16" ht="15">
      <c r="B12" s="39" t="s">
        <v>66</v>
      </c>
      <c r="C12" s="40" t="s">
        <v>26</v>
      </c>
      <c r="D12" s="39" t="s">
        <v>69</v>
      </c>
      <c r="E12" s="41">
        <v>44757</v>
      </c>
      <c r="F12" s="41">
        <v>44849</v>
      </c>
      <c r="G12" s="39" t="s">
        <v>19</v>
      </c>
      <c r="H12" s="42">
        <v>25000</v>
      </c>
      <c r="I12" s="43">
        <v>0.01</v>
      </c>
      <c r="J12" s="39" t="s">
        <v>8</v>
      </c>
      <c r="K12" s="44" t="s">
        <v>70</v>
      </c>
      <c r="L12" s="42">
        <v>25000</v>
      </c>
      <c r="M12" s="45"/>
      <c r="N12" s="41"/>
      <c r="O12" s="42"/>
      <c r="P12" s="64">
        <f t="shared" si="0"/>
        <v>0</v>
      </c>
    </row>
    <row r="13" spans="2:16">
      <c r="B13" s="39"/>
      <c r="C13" s="40"/>
      <c r="D13" s="39"/>
      <c r="E13" s="41"/>
      <c r="F13" s="46"/>
      <c r="G13" s="39"/>
      <c r="H13" s="42"/>
      <c r="I13" s="46"/>
      <c r="J13" s="39"/>
      <c r="K13" s="46"/>
      <c r="L13" s="46"/>
      <c r="M13" s="45"/>
      <c r="N13" s="41"/>
      <c r="O13" s="42"/>
      <c r="P13" s="64">
        <f t="shared" si="0"/>
        <v>0</v>
      </c>
    </row>
    <row r="14" spans="2:16">
      <c r="B14" s="39"/>
      <c r="C14" s="40"/>
      <c r="D14" s="39"/>
      <c r="E14" s="41"/>
      <c r="F14" s="46"/>
      <c r="G14" s="39"/>
      <c r="H14" s="42"/>
      <c r="I14" s="46"/>
      <c r="J14" s="39"/>
      <c r="K14" s="46"/>
      <c r="L14" s="46"/>
      <c r="M14" s="45"/>
      <c r="N14" s="41"/>
      <c r="O14" s="42"/>
      <c r="P14" s="64">
        <f t="shared" si="0"/>
        <v>0</v>
      </c>
    </row>
    <row r="15" spans="2:16">
      <c r="B15" s="39"/>
      <c r="C15" s="40"/>
      <c r="D15" s="39"/>
      <c r="E15" s="41"/>
      <c r="F15" s="46"/>
      <c r="G15" s="39"/>
      <c r="H15" s="42"/>
      <c r="I15" s="46"/>
      <c r="J15" s="39"/>
      <c r="K15" s="46"/>
      <c r="L15" s="46"/>
      <c r="M15" s="45"/>
      <c r="N15" s="41"/>
      <c r="O15" s="42"/>
      <c r="P15" s="64">
        <f t="shared" si="0"/>
        <v>0</v>
      </c>
    </row>
    <row r="16" spans="2:16">
      <c r="B16" s="39"/>
      <c r="C16" s="40"/>
      <c r="D16" s="39"/>
      <c r="E16" s="41"/>
      <c r="F16" s="46"/>
      <c r="G16" s="39"/>
      <c r="H16" s="42"/>
      <c r="I16" s="46"/>
      <c r="J16" s="39"/>
      <c r="K16" s="46"/>
      <c r="L16" s="46"/>
      <c r="M16" s="45"/>
      <c r="N16" s="41"/>
      <c r="O16" s="42"/>
      <c r="P16" s="64">
        <f t="shared" si="0"/>
        <v>0</v>
      </c>
    </row>
    <row r="17" spans="2:16">
      <c r="B17" s="39"/>
      <c r="C17" s="40"/>
      <c r="D17" s="39"/>
      <c r="E17" s="41"/>
      <c r="F17" s="46"/>
      <c r="G17" s="39"/>
      <c r="H17" s="42"/>
      <c r="I17" s="46"/>
      <c r="J17" s="39"/>
      <c r="K17" s="46"/>
      <c r="L17" s="46"/>
      <c r="M17" s="45"/>
      <c r="N17" s="41"/>
      <c r="O17" s="42"/>
      <c r="P17" s="64">
        <f t="shared" si="0"/>
        <v>0</v>
      </c>
    </row>
    <row r="18" spans="2:16">
      <c r="B18" s="39"/>
      <c r="C18" s="40"/>
      <c r="D18" s="39"/>
      <c r="E18" s="41"/>
      <c r="F18" s="46"/>
      <c r="G18" s="39"/>
      <c r="H18" s="42"/>
      <c r="I18" s="46"/>
      <c r="J18" s="39"/>
      <c r="K18" s="46"/>
      <c r="L18" s="46"/>
      <c r="M18" s="45"/>
      <c r="N18" s="41"/>
      <c r="O18" s="42"/>
      <c r="P18" s="64">
        <f t="shared" si="0"/>
        <v>0</v>
      </c>
    </row>
    <row r="19" spans="2:16">
      <c r="B19" s="39"/>
      <c r="C19" s="40"/>
      <c r="D19" s="39"/>
      <c r="E19" s="41"/>
      <c r="F19" s="46"/>
      <c r="G19" s="39"/>
      <c r="H19" s="42"/>
      <c r="I19" s="46"/>
      <c r="J19" s="39"/>
      <c r="K19" s="46"/>
      <c r="L19" s="46"/>
      <c r="M19" s="45"/>
      <c r="N19" s="41"/>
      <c r="O19" s="42"/>
      <c r="P19" s="64">
        <f t="shared" si="0"/>
        <v>0</v>
      </c>
    </row>
    <row r="20" spans="2:16">
      <c r="B20" s="39"/>
      <c r="C20" s="40"/>
      <c r="D20" s="39"/>
      <c r="E20" s="41"/>
      <c r="F20" s="46"/>
      <c r="G20" s="39"/>
      <c r="H20" s="42"/>
      <c r="I20" s="46"/>
      <c r="J20" s="39"/>
      <c r="K20" s="46"/>
      <c r="L20" s="46"/>
      <c r="M20" s="45"/>
      <c r="N20" s="41"/>
      <c r="O20" s="42"/>
      <c r="P20" s="64">
        <f t="shared" si="0"/>
        <v>0</v>
      </c>
    </row>
    <row r="21" spans="2:16">
      <c r="B21" s="39"/>
      <c r="C21" s="40"/>
      <c r="D21" s="39"/>
      <c r="E21" s="41"/>
      <c r="F21" s="46"/>
      <c r="G21" s="39"/>
      <c r="H21" s="42"/>
      <c r="I21" s="46"/>
      <c r="J21" s="39"/>
      <c r="K21" s="46"/>
      <c r="L21" s="46"/>
      <c r="M21" s="45"/>
      <c r="N21" s="41"/>
      <c r="O21" s="42"/>
      <c r="P21" s="64">
        <f t="shared" si="0"/>
        <v>0</v>
      </c>
    </row>
    <row r="22" spans="2:16">
      <c r="B22" s="39"/>
      <c r="C22" s="40"/>
      <c r="D22" s="39"/>
      <c r="E22" s="41"/>
      <c r="F22" s="46"/>
      <c r="G22" s="39"/>
      <c r="H22" s="42"/>
      <c r="I22" s="46"/>
      <c r="J22" s="39"/>
      <c r="K22" s="46"/>
      <c r="L22" s="46"/>
      <c r="M22" s="45"/>
      <c r="N22" s="41"/>
      <c r="O22" s="42"/>
      <c r="P22" s="64">
        <f t="shared" si="0"/>
        <v>0</v>
      </c>
    </row>
    <row r="23" spans="2:16">
      <c r="B23" s="39"/>
      <c r="C23" s="40"/>
      <c r="D23" s="39"/>
      <c r="E23" s="41"/>
      <c r="F23" s="46"/>
      <c r="G23" s="39"/>
      <c r="H23" s="42"/>
      <c r="I23" s="46"/>
      <c r="J23" s="39"/>
      <c r="K23" s="46"/>
      <c r="L23" s="46"/>
      <c r="M23" s="45"/>
      <c r="N23" s="41"/>
      <c r="O23" s="42"/>
      <c r="P23" s="64">
        <f t="shared" si="0"/>
        <v>0</v>
      </c>
    </row>
    <row r="24" spans="2:16">
      <c r="B24" s="39"/>
      <c r="C24" s="40"/>
      <c r="D24" s="39"/>
      <c r="E24" s="41"/>
      <c r="F24" s="46"/>
      <c r="G24" s="39"/>
      <c r="H24" s="42"/>
      <c r="I24" s="46"/>
      <c r="J24" s="39"/>
      <c r="K24" s="46"/>
      <c r="L24" s="46"/>
      <c r="M24" s="45"/>
      <c r="N24" s="41"/>
      <c r="O24" s="42"/>
      <c r="P24" s="64">
        <f t="shared" si="0"/>
        <v>0</v>
      </c>
    </row>
    <row r="25" spans="2:16">
      <c r="B25" s="39"/>
      <c r="C25" s="40"/>
      <c r="D25" s="39"/>
      <c r="E25" s="41"/>
      <c r="F25" s="46"/>
      <c r="G25" s="39"/>
      <c r="H25" s="42"/>
      <c r="I25" s="46"/>
      <c r="J25" s="39"/>
      <c r="K25" s="46"/>
      <c r="L25" s="46"/>
      <c r="M25" s="45"/>
      <c r="N25" s="41"/>
      <c r="O25" s="42"/>
      <c r="P25" s="64">
        <f t="shared" si="0"/>
        <v>0</v>
      </c>
    </row>
    <row r="26" spans="2:16">
      <c r="B26" s="39"/>
      <c r="C26" s="40"/>
      <c r="D26" s="39"/>
      <c r="E26" s="41"/>
      <c r="F26" s="46"/>
      <c r="G26" s="39"/>
      <c r="H26" s="42"/>
      <c r="I26" s="46"/>
      <c r="J26" s="39"/>
      <c r="K26" s="46"/>
      <c r="L26" s="46"/>
      <c r="M26" s="45"/>
      <c r="N26" s="41"/>
      <c r="O26" s="42"/>
      <c r="P26" s="64">
        <f t="shared" si="0"/>
        <v>0</v>
      </c>
    </row>
    <row r="27" spans="2:16">
      <c r="B27" s="39"/>
      <c r="C27" s="40"/>
      <c r="D27" s="39"/>
      <c r="E27" s="41"/>
      <c r="F27" s="46"/>
      <c r="G27" s="39"/>
      <c r="H27" s="42"/>
      <c r="I27" s="46"/>
      <c r="J27" s="39"/>
      <c r="K27" s="46"/>
      <c r="L27" s="46"/>
      <c r="M27" s="45"/>
      <c r="N27" s="41"/>
      <c r="O27" s="42"/>
      <c r="P27" s="64">
        <f t="shared" si="0"/>
        <v>0</v>
      </c>
    </row>
    <row r="28" spans="2:16">
      <c r="B28" s="39"/>
      <c r="C28" s="40"/>
      <c r="D28" s="39"/>
      <c r="E28" s="41"/>
      <c r="F28" s="46"/>
      <c r="G28" s="39"/>
      <c r="H28" s="42"/>
      <c r="I28" s="46"/>
      <c r="J28" s="39"/>
      <c r="K28" s="46"/>
      <c r="L28" s="46"/>
      <c r="M28" s="45"/>
      <c r="N28" s="41"/>
      <c r="O28" s="42"/>
      <c r="P28" s="64">
        <f t="shared" si="0"/>
        <v>0</v>
      </c>
    </row>
    <row r="29" spans="2:16">
      <c r="B29" s="39"/>
      <c r="C29" s="40"/>
      <c r="D29" s="39"/>
      <c r="E29" s="41"/>
      <c r="F29" s="46"/>
      <c r="G29" s="39"/>
      <c r="H29" s="42"/>
      <c r="I29" s="46"/>
      <c r="J29" s="39"/>
      <c r="K29" s="46"/>
      <c r="L29" s="46"/>
      <c r="M29" s="45"/>
      <c r="N29" s="41"/>
      <c r="O29" s="42"/>
      <c r="P29" s="64">
        <f t="shared" si="0"/>
        <v>0</v>
      </c>
    </row>
    <row r="30" spans="2:16">
      <c r="B30" s="39"/>
      <c r="C30" s="40"/>
      <c r="D30" s="39"/>
      <c r="E30" s="41"/>
      <c r="F30" s="46"/>
      <c r="G30" s="39"/>
      <c r="H30" s="42"/>
      <c r="I30" s="46"/>
      <c r="J30" s="39"/>
      <c r="K30" s="46"/>
      <c r="L30" s="46"/>
      <c r="M30" s="45"/>
      <c r="N30" s="41"/>
      <c r="O30" s="42"/>
      <c r="P30" s="64">
        <f t="shared" si="0"/>
        <v>0</v>
      </c>
    </row>
    <row r="31" spans="2:16">
      <c r="B31" s="39"/>
      <c r="C31" s="40"/>
      <c r="D31" s="39"/>
      <c r="E31" s="41"/>
      <c r="F31" s="46"/>
      <c r="G31" s="39"/>
      <c r="H31" s="42"/>
      <c r="I31" s="46"/>
      <c r="J31" s="39"/>
      <c r="K31" s="46"/>
      <c r="L31" s="46"/>
      <c r="M31" s="45"/>
      <c r="N31" s="41"/>
      <c r="O31" s="42"/>
      <c r="P31" s="64">
        <f t="shared" si="0"/>
        <v>0</v>
      </c>
    </row>
    <row r="32" spans="2:16">
      <c r="B32" s="39"/>
      <c r="C32" s="40"/>
      <c r="D32" s="39"/>
      <c r="E32" s="41"/>
      <c r="F32" s="46"/>
      <c r="G32" s="39"/>
      <c r="H32" s="42"/>
      <c r="I32" s="46"/>
      <c r="J32" s="39"/>
      <c r="K32" s="46"/>
      <c r="L32" s="46"/>
      <c r="M32" s="45"/>
      <c r="N32" s="41"/>
      <c r="O32" s="42"/>
      <c r="P32" s="64">
        <f t="shared" si="0"/>
        <v>0</v>
      </c>
    </row>
    <row r="33" spans="2:16">
      <c r="B33" s="39"/>
      <c r="C33" s="40"/>
      <c r="D33" s="39"/>
      <c r="E33" s="41"/>
      <c r="F33" s="46"/>
      <c r="G33" s="39"/>
      <c r="H33" s="42"/>
      <c r="I33" s="46"/>
      <c r="J33" s="39"/>
      <c r="K33" s="46"/>
      <c r="L33" s="46"/>
      <c r="M33" s="45"/>
      <c r="N33" s="41"/>
      <c r="O33" s="42"/>
      <c r="P33" s="64">
        <f t="shared" si="0"/>
        <v>0</v>
      </c>
    </row>
    <row r="34" spans="2:16">
      <c r="B34" s="39"/>
      <c r="C34" s="40"/>
      <c r="D34" s="39"/>
      <c r="E34" s="41"/>
      <c r="F34" s="46"/>
      <c r="G34" s="39"/>
      <c r="H34" s="42"/>
      <c r="I34" s="46"/>
      <c r="J34" s="39"/>
      <c r="K34" s="46"/>
      <c r="L34" s="46"/>
      <c r="M34" s="45"/>
      <c r="N34" s="41"/>
      <c r="O34" s="42"/>
      <c r="P34" s="64">
        <f t="shared" si="0"/>
        <v>0</v>
      </c>
    </row>
    <row r="35" spans="2:16">
      <c r="B35" s="39"/>
      <c r="C35" s="40"/>
      <c r="D35" s="39"/>
      <c r="E35" s="41"/>
      <c r="F35" s="46"/>
      <c r="G35" s="39"/>
      <c r="H35" s="42"/>
      <c r="I35" s="46"/>
      <c r="J35" s="39"/>
      <c r="K35" s="46"/>
      <c r="L35" s="46"/>
      <c r="M35" s="45"/>
      <c r="N35" s="41"/>
      <c r="O35" s="42"/>
      <c r="P35" s="64">
        <f t="shared" si="0"/>
        <v>0</v>
      </c>
    </row>
    <row r="36" spans="2:16">
      <c r="B36" s="39"/>
      <c r="C36" s="40"/>
      <c r="D36" s="39"/>
      <c r="E36" s="41"/>
      <c r="F36" s="46"/>
      <c r="G36" s="39"/>
      <c r="H36" s="42"/>
      <c r="I36" s="46"/>
      <c r="J36" s="39"/>
      <c r="K36" s="46"/>
      <c r="L36" s="46"/>
      <c r="M36" s="45"/>
      <c r="N36" s="41"/>
      <c r="O36" s="42"/>
      <c r="P36" s="64">
        <f t="shared" si="0"/>
        <v>0</v>
      </c>
    </row>
    <row r="37" spans="2:16">
      <c r="B37" s="39"/>
      <c r="C37" s="40"/>
      <c r="D37" s="39"/>
      <c r="E37" s="41"/>
      <c r="F37" s="46"/>
      <c r="G37" s="39"/>
      <c r="H37" s="42"/>
      <c r="I37" s="46"/>
      <c r="J37" s="39"/>
      <c r="K37" s="46"/>
      <c r="L37" s="46"/>
      <c r="M37" s="45"/>
      <c r="N37" s="41"/>
      <c r="O37" s="42"/>
      <c r="P37" s="64">
        <f t="shared" si="0"/>
        <v>0</v>
      </c>
    </row>
    <row r="38" spans="2:16">
      <c r="B38" s="39"/>
      <c r="C38" s="40"/>
      <c r="D38" s="39"/>
      <c r="E38" s="41"/>
      <c r="F38" s="46"/>
      <c r="G38" s="39"/>
      <c r="H38" s="42"/>
      <c r="I38" s="46"/>
      <c r="J38" s="39"/>
      <c r="K38" s="46"/>
      <c r="L38" s="46"/>
      <c r="M38" s="45"/>
      <c r="N38" s="41"/>
      <c r="O38" s="42"/>
      <c r="P38" s="64">
        <f t="shared" si="0"/>
        <v>0</v>
      </c>
    </row>
    <row r="39" spans="2:16">
      <c r="B39" s="39"/>
      <c r="C39" s="40"/>
      <c r="D39" s="39"/>
      <c r="E39" s="41"/>
      <c r="F39" s="46"/>
      <c r="G39" s="39"/>
      <c r="H39" s="42"/>
      <c r="I39" s="46"/>
      <c r="J39" s="39"/>
      <c r="K39" s="46"/>
      <c r="L39" s="46"/>
      <c r="M39" s="45"/>
      <c r="N39" s="41"/>
      <c r="O39" s="42"/>
      <c r="P39" s="64">
        <f t="shared" si="0"/>
        <v>0</v>
      </c>
    </row>
    <row r="40" spans="2:16">
      <c r="B40" s="39"/>
      <c r="C40" s="40"/>
      <c r="D40" s="39"/>
      <c r="E40" s="41"/>
      <c r="F40" s="46"/>
      <c r="G40" s="39"/>
      <c r="H40" s="42"/>
      <c r="I40" s="46"/>
      <c r="J40" s="39"/>
      <c r="K40" s="46"/>
      <c r="L40" s="46"/>
      <c r="M40" s="45"/>
      <c r="N40" s="41"/>
      <c r="O40" s="42"/>
      <c r="P40" s="64">
        <f t="shared" si="0"/>
        <v>0</v>
      </c>
    </row>
    <row r="41" spans="2:16">
      <c r="B41" s="39"/>
      <c r="C41" s="40"/>
      <c r="D41" s="39"/>
      <c r="E41" s="41"/>
      <c r="F41" s="46"/>
      <c r="G41" s="39"/>
      <c r="H41" s="42"/>
      <c r="I41" s="46"/>
      <c r="J41" s="39"/>
      <c r="K41" s="46"/>
      <c r="L41" s="46"/>
      <c r="M41" s="45"/>
      <c r="N41" s="41"/>
      <c r="O41" s="42"/>
      <c r="P41" s="64">
        <f t="shared" si="0"/>
        <v>0</v>
      </c>
    </row>
    <row r="42" spans="2:16" s="38" customFormat="1">
      <c r="B42" s="48" t="s">
        <v>78</v>
      </c>
      <c r="C42" s="49"/>
      <c r="D42" s="48"/>
      <c r="E42" s="50"/>
      <c r="F42" s="51"/>
      <c r="G42" s="48"/>
      <c r="H42" s="52">
        <f>SUM(H3:H41)</f>
        <v>3352000</v>
      </c>
      <c r="I42" s="51"/>
      <c r="J42" s="48"/>
      <c r="K42" s="51"/>
      <c r="L42" s="51"/>
      <c r="M42" s="53"/>
      <c r="N42" s="50"/>
      <c r="O42" s="52">
        <f>SUM(O3:O41)</f>
        <v>68995.209999999992</v>
      </c>
      <c r="P42" s="52">
        <f>SUM(P3:P41)</f>
        <v>989.95209999999997</v>
      </c>
    </row>
  </sheetData>
  <mergeCells count="1">
    <mergeCell ref="M1:O1"/>
  </mergeCells>
  <phoneticPr fontId="1" type="noConversion"/>
  <dataValidations count="1">
    <dataValidation type="list" allowBlank="1" showInputMessage="1" showErrorMessage="1" sqref="J3:J12" xr:uid="{5E988AD9-7831-7B4D-9C31-A114AF87A13F}">
      <formula1>"Single Payment,Monthly,Quarterly,Bi-Annually,Annually"</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27EE4-C7CB-1048-BBFD-15CE23A10D0C}">
  <dimension ref="B1:J64"/>
  <sheetViews>
    <sheetView zoomScaleNormal="100" workbookViewId="0">
      <selection activeCell="J6" sqref="J6"/>
    </sheetView>
  </sheetViews>
  <sheetFormatPr baseColWidth="10" defaultRowHeight="15"/>
  <cols>
    <col min="1" max="1" width="3.1640625" style="1" customWidth="1"/>
    <col min="2" max="2" width="5.33203125" style="1" customWidth="1"/>
    <col min="3" max="3" width="2.33203125" style="1" bestFit="1" customWidth="1"/>
    <col min="4" max="4" width="159.1640625" style="2" customWidth="1"/>
    <col min="5" max="5" width="10.83203125" style="1"/>
    <col min="6" max="6" width="10.83203125" style="1" customWidth="1"/>
    <col min="7" max="7" width="10.83203125" style="1"/>
    <col min="8" max="8" width="13.1640625" style="1" customWidth="1"/>
    <col min="9" max="9" width="10.83203125" style="1"/>
    <col min="10" max="10" width="45.83203125" style="1" customWidth="1"/>
    <col min="11" max="11" width="10.83203125" style="1" customWidth="1"/>
    <col min="12" max="16384" width="10.83203125" style="1"/>
  </cols>
  <sheetData>
    <row r="1" spans="2:10" ht="24">
      <c r="B1" s="4" t="s">
        <v>95</v>
      </c>
      <c r="G1" s="61" t="s">
        <v>122</v>
      </c>
    </row>
    <row r="2" spans="2:10">
      <c r="G2" s="68" t="s">
        <v>123</v>
      </c>
      <c r="H2" s="68" t="s">
        <v>124</v>
      </c>
      <c r="I2" s="68" t="s">
        <v>125</v>
      </c>
      <c r="J2" s="69" t="s">
        <v>41</v>
      </c>
    </row>
    <row r="3" spans="2:10" ht="19">
      <c r="B3" s="61" t="s">
        <v>102</v>
      </c>
      <c r="G3" s="70">
        <v>44704</v>
      </c>
      <c r="H3" s="71" t="s">
        <v>126</v>
      </c>
      <c r="I3" s="71" t="s">
        <v>127</v>
      </c>
      <c r="J3" s="72" t="s">
        <v>128</v>
      </c>
    </row>
    <row r="4" spans="2:10">
      <c r="B4" s="12" t="s">
        <v>49</v>
      </c>
      <c r="C4" s="1" t="s">
        <v>100</v>
      </c>
      <c r="G4" s="70">
        <v>44799</v>
      </c>
      <c r="H4" s="71" t="s">
        <v>126</v>
      </c>
      <c r="I4" s="71" t="s">
        <v>134</v>
      </c>
      <c r="J4" s="72" t="s">
        <v>136</v>
      </c>
    </row>
    <row r="5" spans="2:10">
      <c r="G5" s="70">
        <v>44856</v>
      </c>
      <c r="H5" s="71" t="s">
        <v>126</v>
      </c>
      <c r="I5" s="71" t="s">
        <v>134</v>
      </c>
      <c r="J5" s="72" t="s">
        <v>137</v>
      </c>
    </row>
    <row r="14" spans="2:10">
      <c r="B14" s="11" t="s">
        <v>50</v>
      </c>
      <c r="C14" s="60" t="s">
        <v>114</v>
      </c>
    </row>
    <row r="15" spans="2:10">
      <c r="B15" s="11"/>
      <c r="C15" s="60" t="s">
        <v>115</v>
      </c>
    </row>
    <row r="16" spans="2:10">
      <c r="B16" s="11" t="s">
        <v>51</v>
      </c>
      <c r="C16" s="60" t="s">
        <v>99</v>
      </c>
      <c r="D16" s="1"/>
    </row>
    <row r="17" spans="2:4">
      <c r="B17" s="11" t="s">
        <v>52</v>
      </c>
      <c r="C17" s="60" t="s">
        <v>104</v>
      </c>
      <c r="D17" s="1"/>
    </row>
    <row r="18" spans="2:4">
      <c r="B18" s="11" t="s">
        <v>53</v>
      </c>
      <c r="C18" s="60" t="s">
        <v>116</v>
      </c>
    </row>
    <row r="19" spans="2:4">
      <c r="B19" s="11"/>
      <c r="C19" s="63" t="s">
        <v>107</v>
      </c>
    </row>
    <row r="20" spans="2:4" ht="19">
      <c r="B20" s="61"/>
    </row>
    <row r="21" spans="2:4" ht="19">
      <c r="B21" s="61" t="s">
        <v>103</v>
      </c>
      <c r="D21" s="1"/>
    </row>
    <row r="22" spans="2:4">
      <c r="B22" s="12" t="s">
        <v>49</v>
      </c>
      <c r="C22" s="1" t="s">
        <v>87</v>
      </c>
    </row>
    <row r="23" spans="2:4" ht="16">
      <c r="C23" s="10" t="s">
        <v>88</v>
      </c>
      <c r="D23" s="2" t="s">
        <v>97</v>
      </c>
    </row>
    <row r="24" spans="2:4" ht="16">
      <c r="C24" s="10" t="s">
        <v>88</v>
      </c>
      <c r="D24" s="2" t="s">
        <v>101</v>
      </c>
    </row>
    <row r="25" spans="2:4">
      <c r="B25" s="11" t="s">
        <v>50</v>
      </c>
      <c r="C25" s="60" t="s">
        <v>117</v>
      </c>
      <c r="D25" s="1"/>
    </row>
    <row r="26" spans="2:4">
      <c r="B26" s="11" t="s">
        <v>51</v>
      </c>
      <c r="C26" s="60" t="s">
        <v>90</v>
      </c>
      <c r="D26" s="1"/>
    </row>
    <row r="37" spans="2:4">
      <c r="B37" s="11" t="s">
        <v>52</v>
      </c>
      <c r="C37" s="60" t="s">
        <v>91</v>
      </c>
      <c r="D37" s="1"/>
    </row>
    <row r="38" spans="2:4">
      <c r="B38" s="11" t="s">
        <v>53</v>
      </c>
      <c r="C38" s="60" t="s">
        <v>118</v>
      </c>
      <c r="D38" s="1"/>
    </row>
    <row r="39" spans="2:4">
      <c r="B39" s="11" t="s">
        <v>54</v>
      </c>
      <c r="C39" s="60" t="s">
        <v>119</v>
      </c>
      <c r="D39" s="1"/>
    </row>
    <row r="40" spans="2:4">
      <c r="B40" s="11" t="s">
        <v>55</v>
      </c>
      <c r="C40" s="60" t="s">
        <v>121</v>
      </c>
      <c r="D40" s="1"/>
    </row>
    <row r="41" spans="2:4">
      <c r="B41" s="11"/>
      <c r="C41" s="63" t="s">
        <v>120</v>
      </c>
      <c r="D41" s="1"/>
    </row>
    <row r="42" spans="2:4">
      <c r="B42" s="11"/>
      <c r="C42" s="60"/>
      <c r="D42" s="1"/>
    </row>
    <row r="43" spans="2:4">
      <c r="C43" s="9"/>
    </row>
    <row r="44" spans="2:4" ht="21">
      <c r="B44" s="14" t="s">
        <v>92</v>
      </c>
      <c r="C44" s="13"/>
      <c r="D44" s="3"/>
    </row>
    <row r="45" spans="2:4" ht="9" customHeight="1">
      <c r="B45" s="14"/>
      <c r="C45" s="13"/>
      <c r="D45" s="3"/>
    </row>
    <row r="46" spans="2:4" ht="30">
      <c r="B46" s="15"/>
      <c r="C46" s="15" t="s">
        <v>88</v>
      </c>
      <c r="D46" s="6" t="s">
        <v>108</v>
      </c>
    </row>
    <row r="47" spans="2:4">
      <c r="B47" s="15"/>
      <c r="C47" s="15" t="s">
        <v>88</v>
      </c>
      <c r="D47" s="6" t="s">
        <v>93</v>
      </c>
    </row>
    <row r="48" spans="2:4">
      <c r="B48" s="15"/>
      <c r="C48" s="15" t="s">
        <v>88</v>
      </c>
      <c r="D48" s="6" t="s">
        <v>109</v>
      </c>
    </row>
    <row r="49" spans="2:4" ht="30">
      <c r="B49" s="15"/>
      <c r="C49" s="15" t="s">
        <v>88</v>
      </c>
      <c r="D49" s="6" t="s">
        <v>111</v>
      </c>
    </row>
    <row r="50" spans="2:4">
      <c r="B50" s="15"/>
      <c r="C50" s="15" t="s">
        <v>88</v>
      </c>
      <c r="D50" s="6" t="s">
        <v>110</v>
      </c>
    </row>
    <row r="51" spans="2:4">
      <c r="B51" s="7"/>
      <c r="C51" s="7"/>
      <c r="D51" s="8"/>
    </row>
    <row r="52" spans="2:4">
      <c r="B52" s="7"/>
      <c r="C52" s="7"/>
      <c r="D52" s="8"/>
    </row>
    <row r="53" spans="2:4">
      <c r="B53" s="7"/>
      <c r="C53" s="7"/>
      <c r="D53" s="8"/>
    </row>
    <row r="54" spans="2:4">
      <c r="B54" s="7"/>
      <c r="C54" s="7"/>
      <c r="D54" s="8"/>
    </row>
    <row r="55" spans="2:4">
      <c r="B55" s="7"/>
      <c r="C55" s="7"/>
      <c r="D55" s="8"/>
    </row>
    <row r="56" spans="2:4">
      <c r="B56" s="7"/>
      <c r="C56" s="7"/>
      <c r="D56" s="8"/>
    </row>
    <row r="57" spans="2:4">
      <c r="B57" s="7"/>
      <c r="C57" s="7"/>
      <c r="D57" s="8"/>
    </row>
    <row r="58" spans="2:4">
      <c r="B58" s="7"/>
      <c r="C58" s="7"/>
      <c r="D58" s="8"/>
    </row>
    <row r="59" spans="2:4">
      <c r="B59" s="7"/>
      <c r="C59" s="7"/>
      <c r="D59" s="8"/>
    </row>
    <row r="60" spans="2:4">
      <c r="B60" s="7"/>
      <c r="C60" s="7"/>
      <c r="D60" s="8"/>
    </row>
    <row r="61" spans="2:4">
      <c r="B61" s="7"/>
      <c r="C61" s="7"/>
      <c r="D61" s="8"/>
    </row>
    <row r="62" spans="2:4">
      <c r="B62" s="7"/>
      <c r="C62" s="7"/>
      <c r="D62" s="8"/>
    </row>
    <row r="63" spans="2:4">
      <c r="B63" s="7"/>
      <c r="C63" s="7"/>
      <c r="D63" s="8"/>
    </row>
    <row r="64" spans="2:4">
      <c r="B64" s="7"/>
      <c r="C64" s="7"/>
      <c r="D64" s="8"/>
    </row>
  </sheetData>
  <pageMargins left="0.7" right="0.7" top="0.75" bottom="0.75" header="0.3" footer="0.3"/>
  <ignoredErrors>
    <ignoredError sqref="A4:B40" numberStoredAsText="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04E2ADE4D595479A13B6EEC07DA669" ma:contentTypeVersion="15" ma:contentTypeDescription="Create a new document." ma:contentTypeScope="" ma:versionID="74f1e01cd987b0ce8be54c888225954c">
  <xsd:schema xmlns:xsd="http://www.w3.org/2001/XMLSchema" xmlns:xs="http://www.w3.org/2001/XMLSchema" xmlns:p="http://schemas.microsoft.com/office/2006/metadata/properties" xmlns:ns2="a09d9dea-6969-4395-b0a8-94d219c4ba83" xmlns:ns3="39e6a81e-b676-411c-80ba-5c7201defd7a" targetNamespace="http://schemas.microsoft.com/office/2006/metadata/properties" ma:root="true" ma:fieldsID="744d785f444b0010c016a8070cb91f9d" ns2:_="" ns3:_="">
    <xsd:import namespace="a09d9dea-6969-4395-b0a8-94d219c4ba83"/>
    <xsd:import namespace="39e6a81e-b676-411c-80ba-5c7201defd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9d9dea-6969-4395-b0a8-94d219c4ba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699e088-c76d-474d-81d0-a10c74aae442"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e6a81e-b676-411c-80ba-5c7201defd7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ac9908d3-d7e4-4f67-b56a-5c57adb1ae04}" ma:internalName="TaxCatchAll" ma:showField="CatchAllData" ma:web="39e6a81e-b676-411c-80ba-5c7201defd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09d9dea-6969-4395-b0a8-94d219c4ba83">
      <Terms xmlns="http://schemas.microsoft.com/office/infopath/2007/PartnerControls"/>
    </lcf76f155ced4ddcb4097134ff3c332f>
    <TaxCatchAll xmlns="39e6a81e-b676-411c-80ba-5c7201defd7a" xsi:nil="true"/>
  </documentManagement>
</p:properties>
</file>

<file path=customXml/itemProps1.xml><?xml version="1.0" encoding="utf-8"?>
<ds:datastoreItem xmlns:ds="http://schemas.openxmlformats.org/officeDocument/2006/customXml" ds:itemID="{6B98C0F8-D217-488C-917B-D980BDB99452}">
  <ds:schemaRefs>
    <ds:schemaRef ds:uri="http://schemas.microsoft.com/sharepoint/v3/contenttype/forms"/>
  </ds:schemaRefs>
</ds:datastoreItem>
</file>

<file path=customXml/itemProps2.xml><?xml version="1.0" encoding="utf-8"?>
<ds:datastoreItem xmlns:ds="http://schemas.openxmlformats.org/officeDocument/2006/customXml" ds:itemID="{3FB57036-0F2F-45C6-9591-F26BEDFC8D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9d9dea-6969-4395-b0a8-94d219c4ba83"/>
    <ds:schemaRef ds:uri="39e6a81e-b676-411c-80ba-5c7201defd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FBC5EE-675F-4D30-BC08-9AB5A0E5E698}">
  <ds:schemaRefs>
    <ds:schemaRef ds:uri="http://purl.org/dc/dcmitype/"/>
    <ds:schemaRef ds:uri="http://www.w3.org/XML/1998/namespace"/>
    <ds:schemaRef ds:uri="http://schemas.microsoft.com/office/2006/metadata/properties"/>
    <ds:schemaRef ds:uri="http://schemas.microsoft.com/office/2006/documentManagement/types"/>
    <ds:schemaRef ds:uri="a09d9dea-6969-4395-b0a8-94d219c4ba83"/>
    <ds:schemaRef ds:uri="http://schemas.microsoft.com/office/infopath/2007/PartnerControls"/>
    <ds:schemaRef ds:uri="http://purl.org/dc/elements/1.1/"/>
    <ds:schemaRef ds:uri="http://schemas.openxmlformats.org/package/2006/metadata/core-properties"/>
    <ds:schemaRef ds:uri="39e6a81e-b676-411c-80ba-5c7201defd7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Report Summary</vt:lpstr>
      <vt:lpstr>Framework Transactions</vt:lpstr>
      <vt:lpstr>Completion Guidelines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Eleanor Platt</dc:creator>
  <cp:lastModifiedBy>Eleanor Platt</cp:lastModifiedBy>
  <dcterms:created xsi:type="dcterms:W3CDTF">2022-03-15T11:02:07Z</dcterms:created>
  <dcterms:modified xsi:type="dcterms:W3CDTF">2022-10-22T13:18:11Z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0x0101009304E2ADE4D595479A13B6EEC07DA669</vt:lpwstr>
  </property>
  <property fmtid="{D5CDD505-2E9C-101B-9397-08002B2CF9AE}" pid="3" name="MediaServiceImageTags">
    <vt:lpwstr/>
  </property>
</Properties>
</file>